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95" yWindow="2580" windowWidth="18915" windowHeight="6480" activeTab="2"/>
  </bookViews>
  <sheets>
    <sheet name="Contrato 1 al 30-2024" sheetId="1" r:id="rId1"/>
    <sheet name="Contrato 31 al 61-2024" sheetId="5" r:id="rId2"/>
    <sheet name="Contrato  62-68-  2024" sheetId="6" r:id="rId3"/>
  </sheets>
  <calcPr calcId="145621"/>
</workbook>
</file>

<file path=xl/calcChain.xml><?xml version="1.0" encoding="utf-8"?>
<calcChain xmlns="http://schemas.openxmlformats.org/spreadsheetml/2006/main">
  <c r="AD16" i="6" l="1"/>
  <c r="AG17" i="6"/>
  <c r="AD17" i="6"/>
  <c r="AF16" i="6" l="1"/>
  <c r="P16" i="6"/>
  <c r="AF15" i="6"/>
  <c r="AD15" i="6" l="1"/>
  <c r="AD9" i="6" l="1"/>
  <c r="AD10" i="6"/>
  <c r="AD11" i="6"/>
  <c r="AD12" i="6"/>
  <c r="AD13" i="6"/>
  <c r="AD14" i="6"/>
  <c r="AF9" i="6"/>
  <c r="AF10" i="6"/>
  <c r="AF11" i="6"/>
  <c r="AF12" i="6"/>
  <c r="AF13" i="6"/>
  <c r="AF14" i="6"/>
  <c r="AD37" i="1"/>
  <c r="P9" i="6" l="1"/>
  <c r="P10" i="6"/>
  <c r="P11" i="6"/>
  <c r="P12" i="6"/>
  <c r="P13" i="6"/>
  <c r="P14" i="6"/>
  <c r="P15" i="6"/>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AF39" i="5" l="1"/>
  <c r="AF36" i="5"/>
  <c r="AF35" i="5"/>
  <c r="AF34" i="5"/>
  <c r="AF33" i="5"/>
  <c r="AF32" i="5"/>
  <c r="AF31" i="5"/>
  <c r="AF30" i="5"/>
  <c r="AF29" i="5"/>
  <c r="AF28" i="5"/>
  <c r="AF27" i="5"/>
  <c r="AD27" i="5"/>
  <c r="AF26" i="5"/>
  <c r="AD26" i="5"/>
  <c r="AF25" i="5"/>
  <c r="AD25" i="5"/>
  <c r="AF24" i="5"/>
  <c r="AD24" i="5"/>
  <c r="AF23" i="5"/>
  <c r="AD23" i="5"/>
  <c r="AF22" i="5"/>
  <c r="AD22" i="5"/>
  <c r="AF21" i="5"/>
  <c r="AD21" i="5"/>
  <c r="AF20" i="5"/>
  <c r="AD20" i="5"/>
  <c r="AF19" i="5"/>
  <c r="AD19" i="5"/>
  <c r="AF18" i="5"/>
  <c r="AD18" i="5"/>
  <c r="AF17" i="5"/>
  <c r="AD17" i="5"/>
  <c r="AF16" i="5"/>
  <c r="AD16" i="5"/>
  <c r="AF15" i="5"/>
  <c r="AD15" i="5"/>
  <c r="AF14" i="5"/>
  <c r="AD14" i="5"/>
  <c r="AF13" i="5"/>
  <c r="AD13" i="5"/>
  <c r="AF12" i="5"/>
  <c r="AD12" i="5"/>
  <c r="AF11" i="5"/>
  <c r="AD11" i="5"/>
  <c r="AF10" i="5"/>
  <c r="AD10" i="5"/>
  <c r="AF9" i="5"/>
  <c r="AD9" i="5"/>
  <c r="AD39" i="1"/>
  <c r="AF39" i="1"/>
  <c r="AD38" i="1"/>
  <c r="AD36" i="1"/>
  <c r="AF36" i="1"/>
  <c r="AD35" i="1"/>
  <c r="AF35" i="1"/>
  <c r="AD26" i="1"/>
  <c r="AD27" i="1"/>
  <c r="AD28" i="1"/>
  <c r="AD29" i="1"/>
  <c r="AD30" i="1"/>
  <c r="AD31" i="1"/>
  <c r="AD32" i="1"/>
  <c r="AD33" i="1"/>
  <c r="AD34" i="1"/>
  <c r="AF26" i="1"/>
  <c r="AF27" i="1"/>
  <c r="AF28" i="1"/>
  <c r="AF29" i="1"/>
  <c r="AF30" i="1"/>
  <c r="AF31" i="1"/>
  <c r="AF32" i="1"/>
  <c r="AF33" i="1"/>
  <c r="AF34" i="1"/>
  <c r="AD25" i="1"/>
  <c r="AF25" i="1"/>
  <c r="AD24" i="1"/>
  <c r="AF24" i="1"/>
  <c r="AD23" i="1"/>
  <c r="AF23" i="1"/>
  <c r="AD11" i="1" l="1"/>
  <c r="AD12" i="1"/>
  <c r="AD13" i="1"/>
  <c r="AD14" i="1"/>
  <c r="AD15" i="1"/>
  <c r="AD16" i="1"/>
  <c r="AD17" i="1"/>
  <c r="AD18" i="1"/>
  <c r="AD19" i="1"/>
  <c r="AD20" i="1"/>
  <c r="AD21" i="1"/>
  <c r="AD22" i="1"/>
  <c r="AF11" i="1"/>
  <c r="AF12" i="1"/>
  <c r="AF13" i="1"/>
  <c r="AF14" i="1"/>
  <c r="AF15" i="1"/>
  <c r="AF16" i="1"/>
  <c r="AF17" i="1"/>
  <c r="AF18" i="1"/>
  <c r="AF19" i="1"/>
  <c r="AF20" i="1"/>
  <c r="AF21" i="1"/>
  <c r="AF22" i="1"/>
  <c r="AF9" i="1"/>
  <c r="AF10" i="1"/>
  <c r="AD9" i="1"/>
  <c r="AD10" i="1"/>
</calcChain>
</file>

<file path=xl/sharedStrings.xml><?xml version="1.0" encoding="utf-8"?>
<sst xmlns="http://schemas.openxmlformats.org/spreadsheetml/2006/main" count="1504" uniqueCount="287">
  <si>
    <t>Valor del Contrato</t>
  </si>
  <si>
    <t>Objeto del Contrato</t>
  </si>
  <si>
    <t>Nombre del Proveedor</t>
  </si>
  <si>
    <t>Modalidad de Contrataciòn</t>
  </si>
  <si>
    <t>Tipo de Contrato</t>
  </si>
  <si>
    <t>Referencia del Contrato</t>
  </si>
  <si>
    <t>Año</t>
  </si>
  <si>
    <t>Tipo Documento Proveedor</t>
  </si>
  <si>
    <t>Prorroga 1</t>
  </si>
  <si>
    <t>Prorroga 2</t>
  </si>
  <si>
    <t>Adiciòn 1</t>
  </si>
  <si>
    <t>Adiciòn 2</t>
  </si>
  <si>
    <t>URL Proceso</t>
  </si>
  <si>
    <t>Estudios Previos</t>
  </si>
  <si>
    <t>Registro Presupuestal</t>
  </si>
  <si>
    <t>Numero CDP</t>
  </si>
  <si>
    <t>Certificaciòn PAA</t>
  </si>
  <si>
    <t>Certificaciòn Planta</t>
  </si>
  <si>
    <t>Cumplimiento de Requisitos Legales</t>
  </si>
  <si>
    <t>SECOP 2</t>
  </si>
  <si>
    <t>Garantìa</t>
  </si>
  <si>
    <t xml:space="preserve">SIGEP </t>
  </si>
  <si>
    <t>SIA OBSERVA</t>
  </si>
  <si>
    <t>Porcentaje de Ejecuciòn Contractual</t>
  </si>
  <si>
    <t>Nombre del Supervisor</t>
  </si>
  <si>
    <t>Cumplimiento de la Supervisiòn</t>
  </si>
  <si>
    <t>Acta de Liquidaciòn</t>
  </si>
  <si>
    <t>Acta de Cierre</t>
  </si>
  <si>
    <t>CONTRATO</t>
  </si>
  <si>
    <t>CUMPLIMIENTO NORMATIVO</t>
  </si>
  <si>
    <t>VERIFICACIÒN DE PUBLICACIÒN EN LAS PLATAFORMAS</t>
  </si>
  <si>
    <t>EJECUCIÒN</t>
  </si>
  <si>
    <t>Valor Total del Contrato</t>
  </si>
  <si>
    <t>Fecha de terminación</t>
  </si>
  <si>
    <t>Fecha de Firma Acta de Inicio</t>
  </si>
  <si>
    <r>
      <rPr>
        <b/>
        <sz val="11"/>
        <color rgb="FF002060"/>
        <rFont val="Century Gothic"/>
        <family val="2"/>
      </rPr>
      <t>Empresa Industrial y Comercial</t>
    </r>
    <r>
      <rPr>
        <b/>
        <sz val="11"/>
        <color theme="1"/>
        <rFont val="Century Gothic"/>
        <family val="2"/>
      </rPr>
      <t xml:space="preserve">
</t>
    </r>
    <r>
      <rPr>
        <b/>
        <sz val="12"/>
        <color rgb="FFFF0000"/>
        <rFont val="Century Gothic"/>
        <family val="2"/>
      </rPr>
      <t>Loteria de Cundinamarca</t>
    </r>
    <r>
      <rPr>
        <b/>
        <sz val="11"/>
        <color theme="1"/>
        <rFont val="Century Gothic"/>
        <family val="2"/>
      </rPr>
      <t xml:space="preserve">
Los Lunes, Hágase Rico</t>
    </r>
  </si>
  <si>
    <t>Código:    130-GC-MT001
Versión:     1
Fecha:       04/06/2024
Página:     1 de 1</t>
  </si>
  <si>
    <t>MATRIZ DE SEGUIMIENTO DE CONTRATOS</t>
  </si>
  <si>
    <t xml:space="preserve">CONTROL DE CAMBIOS </t>
  </si>
  <si>
    <t>No. Versión</t>
  </si>
  <si>
    <t>Fecha</t>
  </si>
  <si>
    <t>Descripción del Cambio</t>
  </si>
  <si>
    <t>Se solicita por parte de la Oficina Asesora Jurídica la codificación de la Matriz de seguimiento de contratación.</t>
  </si>
  <si>
    <t>Prestaciòn de Servicios</t>
  </si>
  <si>
    <t>Contrataciòn Directa</t>
  </si>
  <si>
    <t>NIT</t>
  </si>
  <si>
    <t>NTC NACIONAL DE TELEVISIÓN Y COMUNICACIONES S.A. "NTC S.A.</t>
  </si>
  <si>
    <t xml:space="preserve">PRESTACIÓN DE SERVICIOS DE PRODUCCIÓN Y TRANSMISIÓN DE TRECE (13) SORTEOS CONTADOS A PARTIR DEL SORTEO 4679 A JUGAR EL 2 DE ENERO AL 4691 DEL 26 DE MARZO DE 2023. </t>
  </si>
  <si>
    <t>SI</t>
  </si>
  <si>
    <t>NO</t>
  </si>
  <si>
    <t>https://community.secop.gov.co/Public/Tendering/ContractDetailView/Index?UniqueIdentifier=CO1.PCCNTR.5708743&amp;IsFromContractNotice=True&amp;ShowSpreadsheets=False&amp;isModal=true&amp;asPopupView=true#GenericContractInformation</t>
  </si>
  <si>
    <t>N/A</t>
  </si>
  <si>
    <t>EDDNA VANESSA NUÑEZ ORDOÑEZ</t>
  </si>
  <si>
    <t>LEIDY YIGLEDA ALARCÓN MOYA.</t>
  </si>
  <si>
    <t>PRESENTACIÓN DE SERVICIOS COMO PRESENTADORA DE LOS SORTEOS DE LA LOTERÍA DE CUNDINAMARCA.</t>
  </si>
  <si>
    <t>Digito de Verificaciòn2</t>
  </si>
  <si>
    <t>Documento del Proveedor</t>
  </si>
  <si>
    <t>https://community.secop.gov.co/Public/Tendering/ContractDetailView/Index?UniqueIdentifier=CO1.PCCNTR.5708885&amp;IsFromContractNotice=True&amp;ShowSpreadsheets=False&amp;isModal=true&amp;asPopupView=true#GenericContractInformation</t>
  </si>
  <si>
    <t>AUTOMATIZACIÓN INGENIERÍA &amp; CONTROL S.A.S</t>
  </si>
  <si>
    <t>PRESTACIÓN DE SERVICIOS TÉCNICOS DE SOPORTE DE LOS SORTEOS SEMANALES PARA EL SISTEMA ELECTRONEUMÁTICO DE BALOTERAS DE LA LOTERÍA DE CUNDINAMARCA</t>
  </si>
  <si>
    <t>https://community.secop.gov.co/Public/Tendering/ContractDetailView/Index?UniqueIdentifier=CO1.PCCNTR.5709070&amp;IsFromContractNotice=True&amp;ShowSpreadsheets=False&amp;isModal=true&amp;asPopupView=true#GenericContractInformation</t>
  </si>
  <si>
    <t>ARTES &amp; SOLUCIONES PUBLICITARIAS CWT SAS</t>
  </si>
  <si>
    <t>PRESTAR EL SERVICIO DE DIAGRAMACIÓN, DIGITACIÓN, IMPRESIÓN Y DISTRIBUCIÓN DE VEINTISIETE MIL (27.000) VOLANTES POR SORTEO CON LOS RESULTADOS OFICIALES SEMANALES DE LA LOTERÍA DE CUNDINAMARCA, PARA LAS DIFERENTES AGENCIAS A NIVEL NACIONAL.</t>
  </si>
  <si>
    <t>https://community.secop.gov.co/Public/Tendering/ContractDetailView/Index?UniqueIdentifier=CO1.PCCNTR.5709220&amp;IsFromContractNotice=True&amp;ShowSpreadsheets=False&amp;isModal=true&amp;asPopupView=true#GenericContractInformation</t>
  </si>
  <si>
    <t>Por Liquidar</t>
  </si>
  <si>
    <t>Liquidado</t>
  </si>
  <si>
    <t>VIGILANCIA Y SEGURIDAD PRIVADA ANTARES LTDA.</t>
  </si>
  <si>
    <t>PRESTACIÓN DE SERVICIO DE VIGILANCIA Y SEGURIDAD PRIVADA, MODALIDAD CON ARMAS NO LETALES, Y LA SEGURIDAD INTEGRAL PARA EL INMUEBLE, PROPIEDAD DE LA LOTERÍA DE CUNDINAMARCA, EDIFICIO SEDE UBICADO EN BOGOTA D.C. EN LA CRA 30 N 49ª-10.</t>
  </si>
  <si>
    <t>https://community.secop.gov.co/Public/Tendering/ContractDetailView/Index?UniqueIdentifier=CO1.PCCNTR.5709489&amp;IsFromContractNotice=True&amp;ShowSpreadsheets=False&amp;isModal=true&amp;asPopupView=true#GenericContractInformation</t>
  </si>
  <si>
    <t>9- 199-288</t>
  </si>
  <si>
    <t>4 -214</t>
  </si>
  <si>
    <t>1 - 198</t>
  </si>
  <si>
    <t>WILMA ELIZABETH CANO BÁEZ</t>
  </si>
  <si>
    <t>Mantenimiento</t>
  </si>
  <si>
    <t>INNOVACION TECNOLOGICA COLOMBIANA INTEGCO LTDA</t>
  </si>
  <si>
    <t>CONTRATAR EL SERVICIO DE MANTENIMIENTO PREVENTIVO Y CORRECTIVO Y SOPORTE INTEGRAL DE LA TOTALIDAD DEL PARQUE TECNOLÓGICO, SOPORTE PROFESIONAL PARA APLICATIVOS DE TELECOMUNICACIONES, INTRANET Y WEB INSTITUCIONAL, SOPORTE TÉCNICO Y TECNOLÓGICO PARA LA EJECUCIÓN DE LOS SORTEOS, SOPORTE DE CORREOS ELECTRÓNICOS Y SOPORTE EN LA SEGURIDAD DE LA INFORMACIÓN, DE LA LOTERÍA DE CUNDINAMARCA.</t>
  </si>
  <si>
    <t>https://community.secop.gov.co/Public/Tendering/ContractDetailView/Index?UniqueIdentifier=CO1.PCCNTR.5711331&amp;IsFromContractNotice=True&amp;ShowSpreadsheets=False&amp;isModal=true&amp;asPopupView=true#GenericContractInformation</t>
  </si>
  <si>
    <t>RUBIELA EDITH ROMERO PARDO</t>
  </si>
  <si>
    <t>12-201</t>
  </si>
  <si>
    <t>7-217</t>
  </si>
  <si>
    <t>Cedula de Ciudadania</t>
  </si>
  <si>
    <t>PRESTACIÓN DEL SERVICIO DE SOPORTE, ACTUALIZACIÓN Y MANTENIMIENTO AL SOFTWARE INSTITUCIONAL DE LA LOTERÍA DE CUNDINAMARCA PARA EL ADECUADO FUNCIONAMIENTO DE LOS MÓDULOS MISIONALES, ADMINISTRATIVOS Y FINANCIEROS</t>
  </si>
  <si>
    <t>LUIS GERARDO DAVILA CORREO</t>
  </si>
  <si>
    <t>https://community.secop.gov.co/Public/Tendering/ContractDetailView/Index?UniqueIdentifier=CO1.PCCNTR.5711061&amp;IsFromContractNotice=True&amp;ShowSpreadsheets=False&amp;isModal=true&amp;asPopupView=true#GenericContractInformation</t>
  </si>
  <si>
    <t>LA POINT ICT SAS.</t>
  </si>
  <si>
    <t>SERVICIO DE ALMACENAMIENTO EN LA NUBE DATACENTER, CONECTIVIDAD, ADMINISTRACIÓN Y SOPORTE A LA CONECTIVIDAD A TRAVÉS DE VPN DE LA SOLUCIÓN INFORMÁTICA DE LA LOTERÍA DE CUNDINAMARCA, DE FORMA CENTRALIZADA INCLUYENDO TODOS LOS MÓDULOS MISIONALES, ADMINISTRATIVOS Y FINANCIEROS</t>
  </si>
  <si>
    <t>https://community.secop.gov.co/Public/Tendering/ContractDetailView/Index?UniqueIdentifier=CO1.PCCNTR.5711337&amp;IsFromContractNotice=True&amp;ShowSpreadsheets=False&amp;isModal=true&amp;asPopupView=true#GenericContractInformation</t>
  </si>
  <si>
    <t>INNOVACIÓN TECNOLÓGICA COLOMBIANA INTEGCO LTDA.</t>
  </si>
  <si>
    <t>CONTRATAR LA PRESTACIÓN DEL SERVICIO DE HOSPEDAJE Y ADMINISTRACIÓN DE LA PÁGINA WEB DE LA LOTERÍA DE CUNDINAMARCA www.loteriadecundinamarca.com.co, Y DEL CORREO ELECTRÓNICO EN EL DOMINIO @loteriadecundinamarca.com.co. PARA LA VIGENCIA 2024</t>
  </si>
  <si>
    <t>https://community.secop.gov.co/Public/Tendering/ContractDetailView/Index?UniqueIdentifier=CO1.PCCNTR.5711253&amp;IsFromContractNotice=True&amp;ShowSpreadsheets=False&amp;isModal=true&amp;asPopupView=true#GenericContractInformation</t>
  </si>
  <si>
    <t>SERVICIOS DE MANTENIMIENTO SIGLO XXI LTDA.</t>
  </si>
  <si>
    <t>CONTRATAR EL SERVICIO INTEGRAL DE ASEO, LIMPIEZA Y CAFETERÍA PARA EL EDIFICIO SEDE DE LA EMPRESA INDUSTRIAL Y COMERCIAL LOTERÍA DE CUNDINAMARCA</t>
  </si>
  <si>
    <t>https://community.secop.gov.co/Public/Tendering/ContractDetailView/Index?UniqueIdentifier=CO1.PCCNTR.5712122&amp;IsFromContractNotice=True&amp;ShowSpreadsheets=False&amp;isModal=true&amp;asPopupView=true#GenericContractInformation</t>
  </si>
  <si>
    <t>16-216-289</t>
  </si>
  <si>
    <t>11-200-289</t>
  </si>
  <si>
    <t>KRESTON RM.SA</t>
  </si>
  <si>
    <t>PRESTACIÓN DE SERVICIOS PROFESIONALES PARA REALIZAR LA REVISORÍA FISCAL DE LA EMPRESA INDUSTRIAL Y COMERCIAL LOTERÍA DE CUNDINAMARCA.</t>
  </si>
  <si>
    <t>COORDINADORA DE SERVICIOS DE PARQUE CEMENTERIO SAS "COOPSERPARK SAS"</t>
  </si>
  <si>
    <t>CONTRATAR LA ADQUISICIÓN PLAN EXEQUIAL PARA LOS TRABAJADORES OFICIALES Y EMPLEADOS PÚBLICOS AL SERVICIO DE LA EMPRESA INDUSTRIAL Y COMERCIAL LOTERÍA DE CUNDINAMARCA VIGENCIA 2024.</t>
  </si>
  <si>
    <t>https://community.secop.gov.co/Public/Tendering/ContractDetailView/Index?UniqueIdentifier=CO1.PCCNTR.5713259&amp;IsFromContractNotice=True&amp;ShowSpreadsheets=False&amp;isModal=true&amp;asPopupView=true#GenericContractInformation</t>
  </si>
  <si>
    <t>https://community.secop.gov.co/Public/Tendering/ContractDetailView/Index?UniqueIdentifier=CO1.PCCNTR.5713117&amp;IsFromContractNotice=True&amp;ShowSpreadsheets=False&amp;isModal=true&amp;asPopupView=true#GenericContractInformation</t>
  </si>
  <si>
    <t>https://community.secop.gov.co/Public/Tendering/ContractDetailView/Index?UniqueIdentifier=CO1.PCCNTR.5723019&amp;IsFromContractNotice=True&amp;ShowSpreadsheets=False&amp;isModal=true&amp;asPopupView=true#GenericContractInformation</t>
  </si>
  <si>
    <t>15-299</t>
  </si>
  <si>
    <t>Una vez terminado se debe liquiddar</t>
  </si>
  <si>
    <t>Compraventa</t>
  </si>
  <si>
    <t>OFIMARCAS S A S</t>
  </si>
  <si>
    <t>CONTRATAR LA COMPRA DE 16 TÓNER REFERENCIA TK-3162 PARA LAS IMPRESORAS MULTIFUNCIONALES KYOCERA DE LA EMPRESA INDUSTRIAL Y COMERCIAL LOTERÍA DE CUNDINAMARCA.</t>
  </si>
  <si>
    <t>JUAN BAUTISTA SALUD OCUPACIONAL SAS</t>
  </si>
  <si>
    <t>CONTRATAR LA PRESTACIÓN DEL SERVICIO PARA LA REALIZACIÓN DE EXÁMENES MÉDICOS OCUPACIONALES DE INGRESO, PERIÓDICOS, EGRESO, POS-INCAPACIDAD A LOS TRABAJADORES OFICIALES Y EMPLEADOS PÚBLICOS DE LA EMPRESA INDUSTRIAL Y COMERCIAL LOTERÍA DE CUNDINAMARCA.</t>
  </si>
  <si>
    <t>COMPRA DE EQUIPOS Y LICENCIAS PARA LA SEGURIDAD Y MODERNIZACIÓN DEL PARQUE TECNOLÓGICO DE LA LOTERÍA DE CUNDINAMARCA</t>
  </si>
  <si>
    <t>KEVIN CAMILO CUBILLOS SÁNCHEZ</t>
  </si>
  <si>
    <t>CONTRATAR LA PRESTACIÓN DE SERVICIOS PROFESIONALES PARA EL APOYO EN EL DESARROLLO DE LAS ACTIVIDADES DEL SISTEMA DE GESTIÓN INTEGRADO DE LA LOTERÍA DE CUNDINAMARCA</t>
  </si>
  <si>
    <t>COLSUBSIDIO</t>
  </si>
  <si>
    <t>ADQUISICIÓN DE BONOS Y/O TARJETAS PARA LOS TRABAJADORES OFICIALES Y FUNCIONARIOS PÚBLICOS DE LA EMPRESA INDUSTRIAL Y COMERCIAL LOTERÍA DE CUNDINAMARCA QUE PARTICIPAN EN LOS SORTEOS SEMANALES, VIGENCIA 2024.</t>
  </si>
  <si>
    <t>Se debe realizar acta de cierre</t>
  </si>
  <si>
    <t>https://community.secop.gov.co/Public/Tendering/ContractDetailView/Index?UniqueIdentifier=CO1.PCCNTR.5725518&amp;IsFromContractNotice=True&amp;ShowSpreadsheets=False&amp;isModal=true&amp;asPopupView=true#GenericContractInformation</t>
  </si>
  <si>
    <t>https://community.secop.gov.co/Public/Tendering/ContractDetailView/Index?UniqueIdentifier=CO1.PCCNTR.5741296&amp;IsFromContractNotice=True&amp;ShowSpreadsheets=False&amp;isModal=true&amp;asPopupView=true#GenericContractInformation</t>
  </si>
  <si>
    <t>https://community.secop.gov.co/Public/Tendering/ContractDetailView/Index?UniqueIdentifier=CO1.PCCNTR.5811016&amp;IsFromContractNotice=True&amp;ShowSpreadsheets=False&amp;isModal=true&amp;asPopupView=true#GenericContractInformation</t>
  </si>
  <si>
    <t>https://community.secop.gov.co/Public/Tendering/ContractDetailView/Index?UniqueIdentifier=CO1.PCCNTR.5744762&amp;IsFromContractNotice=True&amp;ShowSpreadsheets=False&amp;isModal=true&amp;asPopupView=true#GenericContractInformation</t>
  </si>
  <si>
    <t>THOMAS GREG &amp; SONS DE COLOMBIA S.A</t>
  </si>
  <si>
    <t>IMPRESIÓN, DISEÑO, MEZCLA, DISTRIBUCIÓN, CUSTODIA, TRANSPORTE Y RECOLECCIÓN DE BILLETERIA PARA LOS SORTEOS ORDINARIOS DE LA EMPRESA INDUSTRIAL Y COMERCIAL LOTERÍA DE CUNDINAMARCA</t>
  </si>
  <si>
    <t>Cédula de Ciudadanía</t>
  </si>
  <si>
    <t>JAIME GERMAN MARTINEZ MORA</t>
  </si>
  <si>
    <t>PRESTACIÓN DE SERVICIOS PROFESIONALES PARA LA CREACIÓN Y SEGUIMIENTO DE ESTRATEGIAS DE COMUNICACIÓN Y PUBLICIDAD Y DISEÑO DE PIEZAS GRAFICAS Y AUDIOVISUALES PARA FORTALEZA LA MARCA LOTERÍA DE CUNDINAMARCA.</t>
  </si>
  <si>
    <t>JEIMY KATHERINE GONZALEZ PINZÓN</t>
  </si>
  <si>
    <t>PRESTAR LOS SERVICIOS PROFESIONALES PARA LA ADMINISTRACIÓN, EJECUCIÓN Y SEGUIMIENTO DEL SISTEMA DE GESTIÓN DE SEGURIDAD Y SALUD EN EL TRABAJO (SG-SST), PARA LA EMPRESA INDUSTRIAL Y COMERCIAL LOTERÍA DE CUNDINAMARCA DE CONFORMIDAD A LO DISPUESTO EN EL DECRETO 1072 DE 2015 Y A LA RESOLUCIÓN 0312 DE 2019.</t>
  </si>
  <si>
    <t>https://community.secop.gov.co/Public/Tendering/ContractDetailView/Index?UniqueIdentifier=CO1.PCCNTR.5802397&amp;IsFromContractNotice=True&amp;ShowSpreadsheets=False&amp;isModal=true&amp;asPopupView=true#GenericContractInformation</t>
  </si>
  <si>
    <t>https://community.secop.gov.co/Public/Tendering/ContractDetailView/Index?UniqueIdentifier=CO1.PCCNTR.5811168&amp;IsFromContractNotice=True&amp;ShowSpreadsheets=False&amp;isModal=true&amp;asPopupView=true#GenericContractInformation</t>
  </si>
  <si>
    <t>https://community.secop.gov.co/Public/Tendering/ContractDetailView/Index?UniqueIdentifier=CO1.PCCNTR.5811558&amp;IsFromContractNotice=True&amp;ShowSpreadsheets=False&amp;isModal=true&amp;asPopupView=true#GenericContractInformation</t>
  </si>
  <si>
    <t>37-282</t>
  </si>
  <si>
    <t>24-102</t>
  </si>
  <si>
    <t>35-114</t>
  </si>
  <si>
    <t>95-282</t>
  </si>
  <si>
    <t>LUIS ALFONSO OBANDO RODRIGUEZ</t>
  </si>
  <si>
    <t>Se debe liquidar</t>
  </si>
  <si>
    <t>39-295</t>
  </si>
  <si>
    <t>37-287</t>
  </si>
  <si>
    <t>https://community.secop.gov.co/Public/Tendering/ContractDetailView/Index?UniqueIdentifier=CO1.PCCNTR.5825415&amp;IsFromContractNotice=True&amp;ShowSpreadsheets=False&amp;isModal=true&amp;asPopupView=true#GenericContractInformation</t>
  </si>
  <si>
    <t>https://community.secop.gov.co/Public/Tendering/ContractDetailView/Index?UniqueIdentifier=CO1.PCCNTR.5825564&amp;IsFromContractNotice=True&amp;ShowSpreadsheets=False&amp;isModal=true&amp;asPopupView=true#GenericContractInformation</t>
  </si>
  <si>
    <t>https://colombiacompra.coupahost.com/order_headers/123798</t>
  </si>
  <si>
    <t>JESSICA LORENA ABREU PEÑUELA</t>
  </si>
  <si>
    <t>PRESTACIÓN DE SERVICIOS PROFESIONALES EN PUBLICIDAD Y/O MERCADEO PARA APOYAR LA GESTIÓN DE LOS PROCESOS MISIONALES EN LO REFERENTE A CONOCIMIENTO DE LOS CLIENTES Y LA COMPETENCIA DE LA LOTERÍA DE CUNDINAMARCA.</t>
  </si>
  <si>
    <t>JASON ALEXANDER ROJAS ROJAS- CEDIDO A NIDIA BIBIANA NIETO MALDONADO</t>
  </si>
  <si>
    <t>PRESTACIÓN DE SERVICIOS PROFESIONALES EN PUBLICIDAD Y/O MERCADEO PARA APOYAR LA GESTIÓN DE LA OFICINA ASESORA DE COMUNICACIONES Y PUBLICIDAD</t>
  </si>
  <si>
    <t>ORDEN DE COMPRA</t>
  </si>
  <si>
    <t>TECNOPROCESOS S.A.S</t>
  </si>
  <si>
    <t>ADQUISICIÓN DE ELECTRODOMÉSTICOS PARA LA PREMIACIÓN DE LA FUERZA DE VENTAS, DISTRIBUIDORES, LOTEROS Y CLIENTES DE LA LOTERÍA DE CUNDINAMARCA.</t>
  </si>
  <si>
    <t>Prestación de servicios</t>
  </si>
  <si>
    <t>GRUPO EDS AUTOGAS</t>
  </si>
  <si>
    <t>CONTRATAR EL SUMINISTRO DE COMBUSTIBLE; GASOLINA CORRIENTE Y A.C.P.M. PARA EL PARQUE AUTOMOTOR Y PLANTA ELÉCTRICA DE LA EMPRESA INDUSTRIAL Y COMERCIAL LOTERÍA DE CUNDINAMARCA VIGENCIA 2024</t>
  </si>
  <si>
    <t>Prestación de servicios profesionales</t>
  </si>
  <si>
    <t>GOMEZ GOMEZ ABOGADOS CONSULTORES SAS</t>
  </si>
  <si>
    <t>PRESTACIÓN DE SERVICIOS PROFESIONALES PARA BRINDAR ASESORÍA Y APOYO JURÍDICO EN EL DESARROLLO DE LAS ACTIVIDADES ASIGNADAS POR LA LOTERÍA DE CUNDINAMARCA</t>
  </si>
  <si>
    <t>SERVICIOS POSTALES NACIONALES SAS</t>
  </si>
  <si>
    <t>MENSAJERÍA EXPRESA Y TRANSPORTE DE CARGA PUERTA A PUERTA A NIVEL NACIONAL DE PAQUETES Y DOCUMENTOS, AMPARADOS CON UN NUMERO DE GUÍA, SMS Y CORREO ELECTRÓNICO CERTIFICADO AUTORIZADOS; PARA LA EMPRESA INDUSTRIAL Y COMERCIAL LOTERÍA DE CUNDINAMARCA PARA EL AÑO 2024.</t>
  </si>
  <si>
    <t>Contratación directa</t>
  </si>
  <si>
    <t>https://community.secop.gov.co/Public/Tendering/ContractDetailView/Index?UniqueIdentifier=CO1.PCCNTR.5937787&amp;IsFromContractNotice=True&amp;ShowSpreadsheets=False&amp;isModal=true&amp;asPopupView=true#GenericContractInformation</t>
  </si>
  <si>
    <t>LUIS EDUAR ZAMBRANO SANCHEZ</t>
  </si>
  <si>
    <t>ADN INGENIERÍA DE PESAJES Y MEDICIÓN SAS</t>
  </si>
  <si>
    <t>PRESTACIÓN DE SERVICIO DE CERTIFICACIÓN Y CALIBRACIÓN DE DOS (2) BALANZAS DE ALTA PRECISIÓN Y DOS (2) PESAS PATRÓN, CLASE CILÍNDRICA DE LA EMPRESA INDUSTRIAL Y COMERCIAL LOTERÍA DE CUNDINAMARCA</t>
  </si>
  <si>
    <t>ROSA KATHERINE GOMEZ AGUDELO</t>
  </si>
  <si>
    <t>PRESTAR SERVICIOS PROFESIONALES DE ASESORÍA JURÍDICA PARA EL APOYO INTEGRAL DE LOS ASUNTOS QUE DEBE ATENDER LA SECRETARIA GENERAL Y LAS DEMAS DEPENDENCIAS DE LA LOTERÍA DE CUNDINAMARCA.</t>
  </si>
  <si>
    <t>UNIVERSIDAD EAN</t>
  </si>
  <si>
    <t>CONTRATAR LA PRESTACIÒN DE SERVICIOS PARA CAPACITAR A LOS  FUNCIONARIOS DE LA LOTERÌA DE CUNDINAMARCA EN EL SISTEMA PARA LA  ADMINISTRACIÒN DEL RIESGO DE LAVADO DE ACTIVOS Y DE LA FINANCIACIÒN DEL TERRORISMO (SARLAFT) VIGENCIA 2024.</t>
  </si>
  <si>
    <t>mailto:https://www.secop.gov.co/CO1ContractsManagement/Tendering/ProcurementContractEdit/View?docUniqueIdentifier=CO1.PCCNTR.6017311&amp;prevCtxUrl=https%3a%2f%2fwww.secop.gov.co%3a443%2fCO1ContractsManagement%2fTendering%2fProcurementContractManagement%2fInd</t>
  </si>
  <si>
    <t>https://community.secop.gov.co/Public/Tendering/ContractDetailView/Index?UniqueIdentifier=CO1.PCCNTR.6034179&amp;IsFromContractNotice=True&amp;ShowSpreadsheets=False&amp;isModal=true&amp;asPopupView=true#GenericContractInformation</t>
  </si>
  <si>
    <t>No se realizo</t>
  </si>
  <si>
    <t>KONNY JHOXANNA MOLINA SACRISTAN</t>
  </si>
  <si>
    <t>PRESTACIÓN DE SERVICIOS DE APOYO A LA GESTIÓN DOCUMENTAL, EN LA SECRETARIA GENERAL, OFICINA ASESORA JURÍDICA Y ÁREA DE TESORERÍA DE LA EMPRESA INDUSTRIAL Y COMERCIAL LOTERÍA DE CUNDINAMARCA</t>
  </si>
  <si>
    <t>Se debe liquidar cuando termine</t>
  </si>
  <si>
    <t>EL CONTRATISTA NO ACEPTO EL CONTRATO</t>
  </si>
  <si>
    <t>DIANA ORDUY RUEDA</t>
  </si>
  <si>
    <t>SERVICIOS PROFESIONALES DE ABOGADO PARA APOYAR A LA OFICINA JURÍDICA DE LA LOTERÍA DE CUNDINAMARCA EN EL CORRECTO ASESORAMIENTO, SEGUIMIENTO Y APOYO JURÍDICO A SUS DIFERENTES PROCESOS Y RESPONSABILIDADES.</t>
  </si>
  <si>
    <t>https://community.secop.gov.co/Public/Tendering/ContractDetailView/Index?UniqueIdentifier=CO1.PCCNTR.6128032&amp;IsFromContractNotice=True&amp;ShowSpreadsheets=False&amp;isModal=true&amp;asPopupView=true#GenericContractInformation</t>
  </si>
  <si>
    <t>PRESENTACIÓN DE SERVICIOS COMO PRESENTADORA DE LA LOTERÍA DE CUNDINAMARCA.</t>
  </si>
  <si>
    <t>NELSON ARTURO CAICEDO RODRIGUEZ</t>
  </si>
  <si>
    <t>PRESTAR SERVICIOS PROFESIONALES DE ASESORÍA INTEGRAL EN ASPECTOS ADMINISTRATIVOS, FINANCIEROS Y COMERCIALES PARA IMPULSAR EL CRECIMIENTO SOSTENIBLE Y LA EXCELENCIA OPERATIVA DE LA LOTERÍA DE CUNDINAMARCA</t>
  </si>
  <si>
    <t>860007336-1</t>
  </si>
  <si>
    <t>LEIDY YIGLEDA ALARCON MOYA.</t>
  </si>
  <si>
    <t>LUIS GERARDO DAVILA CORREA</t>
  </si>
  <si>
    <t>MARIA ALEJANDRA VEGA RANGEL</t>
  </si>
  <si>
    <t>900.862761-1</t>
  </si>
  <si>
    <t>LA POINT ICT SAS</t>
  </si>
  <si>
    <t>PRESTAR LOS SERVICIOS PARA LA REALIZACIÓN DE ACTIVIDADES DE BIENESTAR ESTABLECIDAS EN EL PLAN DE BIENESTAR E INCENTIVOS INSTITUCIONALES, VIGENCIA 2024, PARA LOS SERVIDORES PÚBLICOS DE LA LOTERIA DE CUNDINAMARCA.</t>
  </si>
  <si>
    <t>PRESTAR SERVICIOS DE APOYO ADMINISTRATIVO AL DESPACHO DE LA GERENCIA GENERAL DE LA LOTERÍA DE CUNDINAMARCA.</t>
  </si>
  <si>
    <t>ERVICIO DE ALMACENAMIENTO EN LA NUBE - DATACENTER, CONECTIVIDAD, ADMINISTRACIÓN Y SOPORTE A LA CONECTIVIDAD A TRAVÉS DE VPN DE LA SOLUCIÓN INFORMÁTICA DE LA LOTERIA DE CUNDINAMARCA, DE FORMA CENTRALIZADA INCLUYENDO TODOS LOS MÓDULOS MISIONALES, ADMINISTRATIVOS Y FINANCIEROS</t>
  </si>
  <si>
    <t>https://community.secop.gov.co/Public/Tendering/ContractDetailView/Index?UniqueIdentifier=CO1.PCCNTR.6147965&amp;IsFromContractNotice=True&amp;ShowSpreadsheets=False&amp;isModal=true&amp;asPopupView=true#GenericContractInformation</t>
  </si>
  <si>
    <t>https://community.secop.gov.co/Public/Tendering/ContractDetailView/Index?UniqueIdentifier=CO1.PCCNTR.6147817&amp;IsFromContractNotice=True&amp;ShowSpreadsheets=False&amp;isModal=true&amp;asPopupView=true#GenericContractInformation</t>
  </si>
  <si>
    <t>https://community.secop.gov.co/Public/Tendering/ContractDetailView/Index?UniqueIdentifier=CO1.PCCNTR.6147939&amp;IsFromContractNotice=True&amp;ShowSpreadsheets=False&amp;isModal=true&amp;asPopupView=true#GenericContractInformation</t>
  </si>
  <si>
    <t>https://community.secop.gov.co/Public/Tendering/ContractDetailView/Index?UniqueIdentifier=CO1.PCCNTR.6172069&amp;IsFromContractNotice=True&amp;ShowSpreadsheets=False&amp;isModal=true&amp;asPopupView=true#GenericContractInformation</t>
  </si>
  <si>
    <t>https://community.secop.gov.co/Public/Tendering/ContractDetailView/Index?UniqueIdentifier=CO1.PCCNTR.6148256&amp;IsFromContractNotice=True&amp;ShowSpreadsheets=False&amp;isModal=true&amp;asPopupView=true#GenericContractInformation</t>
  </si>
  <si>
    <t>https://community.secop.gov.co/Public/Tendering/ContractDetailView/Index?UniqueIdentifier=CO1.PCCNTR.6148131&amp;IsFromContractNotice=True&amp;ShowSpreadsheets=False&amp;isModal=true&amp;asPopupView=true#GenericContractInformation</t>
  </si>
  <si>
    <t>https://community.secop.gov.co/Public/Tendering/ContractDetailView/Index?UniqueIdentifier=CO1.PCCNTR.6148105&amp;IsFromContractNotice=True&amp;ShowSpreadsheets=False&amp;isModal=true&amp;asPopupView=true#GenericContractInformation</t>
  </si>
  <si>
    <t>PRESTACIÓN DE SERVICIOS DE SOPORTE, ACOMPAÑAMIENTO TÉCNICO Y TRES (3) MANTENIMIENTOS PREVENTIVOS Y CORRECTIVOS DEL SISTEMA ELECTRONEUMÁTICO DE BALOTERAS, PRINCIPAL Y DE CONTINGENCIA DE LA LOTERÍA DE CUNDINAMARCA</t>
  </si>
  <si>
    <t>MARIA DEL MAR GÓMEZ RIVERA</t>
  </si>
  <si>
    <t>CONTRATAR LA PRESTACIÓN DE SERVICIOS PROFESIONALES PARA APOYAR LA GESTIÓN DE LA SUBGERENCIA GENERAL. ASÍ COMO ACOMPAÑAMIENTO, CAPACITACIONES, ACTIVACIONES Y SEGUIMIENTO AL PLAN ESTRATÉGICO DE CONTROL JUEGO ILEGAL 2024</t>
  </si>
  <si>
    <t>ATMOSFERAS DISEÑAMOS ESPACIOS SAS</t>
  </si>
  <si>
    <t xml:space="preserve">ALQUILER DE MOBILIARIO TIPO STAND PARA LA FERIA GAT-GAMING &amp; TECHNOLOGY A REALIZARSE EN CARTAGENA COLOMBIA. </t>
  </si>
  <si>
    <t>JAVIER RODRÍGUEZ HERNANDEZ</t>
  </si>
  <si>
    <t>PRESTACIÓN DE SERVICIOS DE GESTIÓN OPERATIVA COMO CONDUCTOR DE LOS VEHÍCULOS DE LA LOTERÍA DE CUNDINAMARCA</t>
  </si>
  <si>
    <t>YENNY CLAUDIA ALMEIDA ACERO</t>
  </si>
  <si>
    <t>PRESTAR SERVICIOS PROFESIONALES DE ASESORÍA JURÍDICA PARA EL APOYO INTEGRAL DE LOS ASUNTOS QUE DEBE ATENDER LA GERENCIA GENERAL</t>
  </si>
  <si>
    <t>https://community.secop.gov.co/Public/Tendering/ContractDetailView/Index?UniqueIdentifier=CO1.PCCNTR.6150311&amp;IsFromContractNotice=True&amp;ShowSpreadsheets=False&amp;isModal=true&amp;asPopupView=true#GenericContractInformation</t>
  </si>
  <si>
    <t>https://community.secop.gov.co/Public/Tendering/ContractDetailView/Index?UniqueIdentifier=CO1.PCCNTR.6174127&amp;IsFromContractNotice=True&amp;ShowSpreadsheets=False&amp;isModal=true&amp;asPopupView=true#GenericContractInformation</t>
  </si>
  <si>
    <t>https://community.secop.gov.co/Public/Tendering/ContractDetailView/Index?UniqueIdentifier=CO1.PCCNTR.6178810&amp;IsFromContractNotice=True&amp;ShowSpreadsheets=False&amp;isModal=true&amp;asPopupView=true#GenericContractInformation</t>
  </si>
  <si>
    <t>https://community.secop.gov.co/Public/Tendering/ContractDetailView/Index?UniqueIdentifier=CO1.PCCNTR.6187651&amp;IsFromContractNotice=True&amp;ShowSpreadsheets=False&amp;isModal=true&amp;asPopupView=true#GenericContractInformation</t>
  </si>
  <si>
    <t>MARIA NELLY HERNANDEZ GARZÓN</t>
  </si>
  <si>
    <t>BECKET ESPEJO BALLESTEROS</t>
  </si>
  <si>
    <t>ISABEL ALDANA SALAZAR</t>
  </si>
  <si>
    <t>JUAN JOSE CRISTANCHO MAYORGA</t>
  </si>
  <si>
    <t>JAIME HERNÁN MONTENEGRO VÁSQUEZ</t>
  </si>
  <si>
    <t>PRESTER LOS SERVICIOS DE APOYO AL PROCESO DE GESTIÓN FINANCIERA DE LA LOTERIA DE CUNDINAMARCA.</t>
  </si>
  <si>
    <t>PRESTAR SERVICIOS PROFESIONALES COMO ABOGADO PARA APOYAR LA GESTIÓN Y PROCEDIMIENTOS PROPIOS DE LA OFICINA ASESORA JURÍDICA DE LA LOTERÍA DE CUNDINAMARCA</t>
  </si>
  <si>
    <t>PRESTAR LOS SERVICIOS TÉCNICOS PARA REALIZAR MANTENIMIENTO PREVENTIVO Y CORRECTIVO DEL PARQUE TECNOLÓGICO DE LA LOTERÍA DE CUNDINAMARCA Y BRINDAR SOPORTE TÉCNICO PARA APLICATIVOS DE TELECOMUNICACIONES, INTRANET Y WEB INSTITUCIONAL Y DURANTE EL SORTEO DE LA LOTERÍA DE CUNDINAMARCA</t>
  </si>
  <si>
    <t>PRESTAR LOS SERVICIOS PROFESIONALES EN MATERIA CONTABLE, PRESUPUESTAL Y TRIBUTARIA AL PROCESO DE GESTIÓN FINANCIERA DE LA LOTERÍA DE CUNDINAMARCA</t>
  </si>
  <si>
    <t>https://community.secop.gov.co/Public/Tendering/ContractDetailView/Index?UniqueIdentifier=CO1.PCCNTR.6188159&amp;IsFromContractNotice=True&amp;ShowSpreadsheets=False&amp;isModal=true&amp;asPopupView=true#GenericContractInformation</t>
  </si>
  <si>
    <t>https://community.secop.gov.co/Public/Tendering/ContractDetailView/Index?UniqueIdentifier=CO1.PCCNTR.6192405&amp;IsFromContractNotice=True&amp;ShowSpreadsheets=False&amp;isModal=true&amp;asPopupView=true#GenericContractInformation</t>
  </si>
  <si>
    <t>https://community.secop.gov.co/Public/Tendering/ContractDetailView/Index?UniqueIdentifier=CO1.PCCNTR.6200503&amp;IsFromContractNotice=True&amp;ShowSpreadsheets=False&amp;isModal=true&amp;asPopupView=true#GenericContractInformation</t>
  </si>
  <si>
    <t>https://community.secop.gov.co/Public/Tendering/ContractDetailView/Index?UniqueIdentifier=CO1.PCCNTR.6200712&amp;IsFromContractNotice=True&amp;ShowSpreadsheets=False&amp;isModal=true&amp;asPopupView=true#GenericContractInformation</t>
  </si>
  <si>
    <t>https://community.secop.gov.co/Public/Tendering/ContractDetailView/Index?UniqueIdentifier=CO1.PCCNTR.6204753&amp;IsFromContractNotice=True&amp;ShowSpreadsheets=False&amp;isModal=true&amp;asPopupView=true#GenericContractInformation</t>
  </si>
  <si>
    <t>LUZ PATRICIA VERA MARTÍNEZ</t>
  </si>
  <si>
    <t>PRESTACIÓN DE SERVICIOS DE APOYO A LA GESTIÓN EN LOS PROCESOS DE LA OFICINA ASESORA DE CONTROL INTERNO.</t>
  </si>
  <si>
    <t>PRESTACIÓN DE SERVICIOS PROFESIONALES PARA REALIZAR ACTIVIDADES RELACIONADAS CON EL AREA DE PLANEACIÓN DE LA LOTERÍA DE CUNDINAMARCA.</t>
  </si>
  <si>
    <t>PRESTACIÓN DE SERVICIOS PROFESIONALES EN DISEÑO GRAFICO Y COMUNICACIÓN PARA PROMOCIONAR Y DIFUNDIR LAS CAMPAÑAS COMERCIALES, CON EL FIN DE CONTRIBUIR AL POSICIONAMIENTO DE LA MARCA LOTERÍA DE CUNDINAMARCA.</t>
  </si>
  <si>
    <t>NIDIA BIBIANA NIETO MALDONADO</t>
  </si>
  <si>
    <t>PRESTAR LOS SERVICIOS PROFESIONALES PARA ACOMPAÑAR A LA OFICINA ASESORA DE COMUNICACIONES EN LA CONSTRUCCIÒN, DISEÑO,CONTROL Y EVALUACIÒN DE LAS ESTRATEGIAS DE MERCADEO Y PUBLICIDAD DE LA LOTERÌA DE CUNDINAMARCA.</t>
  </si>
  <si>
    <t>PRESTAR LOS SERVICIOS PROFESIONALES EN PUBLICIDAD Y/O MERCADEO PARA ASESORÌA EN LA PLANEACIÒN ESTRATÈGICA DE LAS ACTIVIDADES DE LA OFICINA ASESORA DE COMUNICACIONES Y PÙBLICDAD</t>
  </si>
  <si>
    <t>https://community.secop.gov.co/Public/Tendering/ContractDetailView/Index?UniqueIdentifier=CO1.PCCNTR.6215834&amp;IsFromContractNotice=True&amp;ShowSpreadsheets=False&amp;isModal=true&amp;asPopupView=true#GenericContractInformation</t>
  </si>
  <si>
    <t>https://community.secop.gov.co/Public/Tendering/ContractDetailView/Index?UniqueIdentifier=CO1.PCCNTR.6273810&amp;IsFromContractNotice=True&amp;ShowSpreadsheets=False&amp;isModal=true&amp;asPopupView=true#GenericContractInformation</t>
  </si>
  <si>
    <t>https://community.secop.gov.co/Public/Tendering/ContractDetailView/Index?UniqueIdentifier=CO1.PCCNTR.6273770&amp;IsFromContractNotice=True&amp;ShowSpreadsheets=False&amp;isModal=true&amp;asPopupView=true#GenericContractInformation</t>
  </si>
  <si>
    <t>https://community.secop.gov.co/Public/Tendering/ContractDetailView/Index?UniqueIdentifier=CO1.PCCNTR.6281155&amp;IsFromContractNotice=True&amp;ShowSpreadsheets=False&amp;isModal=true&amp;asPopupView=true#GenericContractInformation</t>
  </si>
  <si>
    <t>https://community.secop.gov.co/Public/Tendering/ContractDetailView/Index?UniqueIdentifier=CO1.PCCNTR.6282220&amp;IsFromContractNotice=True&amp;ShowSpreadsheets=False&amp;isModal=true&amp;asPopupView=true#GenericContractInformation</t>
  </si>
  <si>
    <t>CORPORACIÒN UNIVERSITARIA DE CATALUÑA</t>
  </si>
  <si>
    <t>CONPAÑIA DE VIGILANCIA Y SEGURIDAD PRIVADA AGUILA DE ORO DE COLOMBIA LTDA</t>
  </si>
  <si>
    <t>INGENIERIA BAGUE SAS</t>
  </si>
  <si>
    <t>SOLUCIONES HIDRAULICAS W &amp; A SAS</t>
  </si>
  <si>
    <t>NTC NACIONAL DE COMUNICACIONES Y TELEVISIÒN S.A "NTC"</t>
  </si>
  <si>
    <t>UNIVERSAL DE LIMPIEZAS SAS</t>
  </si>
  <si>
    <t>RAFAEL ESNEIDER PRECIADO TABACO</t>
  </si>
  <si>
    <t xml:space="preserve">CONTRATAR LA PRESTACIÒN DE SERVICIOS PARA CAPACITAR A LOS FUNCIONARIOS DE LA LOTERÌA DE CUNDINAMARCA EN EL SISTEMA DEL RIESGO DE LAVADO DE ACTIVOS Y DE LA FINANCIACIÒN DEL TERRORISMO (SARLAFT) VIGENCIA 2024. </t>
  </si>
  <si>
    <t>PRESTACIÒN DEL SERVICIO DE VIGILANCIA Y SEGFURIDAD PRIVADA, MODALIDAD CON ARMAS NO LETALES, Y LA SEGURIDAD INTEGRAL PARA EL INMUEBLE, PROPIEDAD DE LA LOTERÌA DE CUNDINAMARCA, EDIFICIO SEDE UBICADO EN LA CARRERA 30 49 A 10</t>
  </si>
  <si>
    <t>CONTRATAR LA PRESTACIÒN DE SERVICIOS DE MANTENIMIENTO PREVENTIVO Y CORRECTIVO DE DOS (2) MAQUINAS PERFORADORAS DE BILLETERIA DE PROPIEDAD DE LA EMPRESA INDUTRIAL Y COMERCIAL LOTERIA DE CUNDINAMARCA VIGENCIA 2024.</t>
  </si>
  <si>
    <t xml:space="preserve">CONTRATAR LA PRESTACIÒN DE SERVICIOS DE MANTENIMIENTO PARA ARREGLAR INSTALACIONES ELECTRICAS, ARREGLO DE ESTUFA E INSTALACIÒN DE BOMBILLOS DEL EDIFICIO SEDE DE LA LOTERIA DE CUNDINAMARCA UBICADA EN LA CRA 30 49 A 10 </t>
  </si>
  <si>
    <t>PRESTACIÒN DE SERVICIOS DE PRODUCCIÒN Y TRANSMISIÒN DE CINCUENTA Y DOS (52) SORTEOS DE LA EMPRESA INDUSTRIAL Y COMERCIAL LOTERIA DE CUNDINAMARCA</t>
  </si>
  <si>
    <t>PRESTAR EL SERVICIO DE DIAGRAMACIÒN, DIGITALIZACIÒN, IMPRESIÒN Y DISTRIBUCIÒN DE VEINTISIETE MIL (27.000) VOLANTES POR SORTEO, QUE PROMUEVAN EL JUEGO LEGAL QUE INCLUYA LOS RESULTADOS OFICIALES SEMANALES DE LA LOTERIA DE CUNDINAMARCA.</t>
  </si>
  <si>
    <t>CONTRATAR LA PRESTACIÒN DE ERVICIO INTEGRAL DE LIMPIEZA, ASEO, CAFETERIA Y MANTENIMIENTO PARA LAS INSTALACIONES DE LA EMPRESA INDUSTRIAL Y COMERCIAL LOTERIA DE CUNDINAMARCA.</t>
  </si>
  <si>
    <t>CONTRATAR LA PRESTACIÒN DE SERVICIOS TÈCNICOS DE APOYO A LA SUBGERENCIA GENERAL CON EL FIN DE DESARROLLAR LAS ACTIVIDADES ADMINISTRATIVAS Y ASISTENCIALES PROPIAS DE LA DEPENDENCIA.</t>
  </si>
  <si>
    <t>REALIZAR LA CONTRATACIÓN DEL SERVICIO MICROSOFT 365, INCLUYE SOPORTE TÉCNICO, HERRAMIENTAS DE GESTIÓN E IMPLEMENTACIÓN DE TODOS LOS SERVICIOS EN LÍNEA Y MIGRACIÓN DE LA INFORMACIÓN.</t>
  </si>
  <si>
    <t>SERVICIOS EMPRESARIALES IT ITSE SAS</t>
  </si>
  <si>
    <t>https://community.secop.gov.co/Public/Tendering/ContractDetailView/Index?UniqueIdentifier=CO1.PCCNTR.6332338&amp;IsFromContractNotice=True&amp;ShowSpreadsheets=False&amp;isModal=true&amp;asPopupView=true#GenericContractInformation</t>
  </si>
  <si>
    <t>https://community.secop.gov.co/Public/Tendering/ContractDetailView/Index?UniqueIdentifier=CO1.PCCNTR.6306516&amp;IsFromContractNotice=True&amp;ShowSpreadsheets=False&amp;isModal=true&amp;asPopupView=true#GenericContractInformation</t>
  </si>
  <si>
    <t>https://community.secop.gov.co/Public/Tendering/ContractDetailView/Index?UniqueIdentifier=CO1.PCCNTR.6306485&amp;IsFromContractNotice=True&amp;ShowSpreadsheets=False&amp;isModal=true&amp;asPopupView=true#GenericContractInformation</t>
  </si>
  <si>
    <t>https://community.secop.gov.co/Public/Tendering/ContractDetailView/Index?UniqueIdentifier=CO1.PCCNTR.6307408&amp;IsFromContractNotice=True&amp;ShowSpreadsheets=False&amp;isModal=true&amp;asPopupView=true#GenericContractInformation</t>
  </si>
  <si>
    <t>https://community.secop.gov.co/Public/Tendering/ContractDetailView/Index?UniqueIdentifier=CO1.PCCNTR.6308698&amp;IsFromContractNotice=True&amp;ShowSpreadsheets=False&amp;isModal=true&amp;asPopupView=true#GenericContractInformation</t>
  </si>
  <si>
    <t>https://community.secop.gov.co/Public/Tendering/ContractDetailView/Index?UniqueIdentifier=CO1.PCCNTR.6332007&amp;IsFromContractNotice=True&amp;ShowSpreadsheets=False&amp;isModal=true&amp;asPopupView=true#GenericContractInformation</t>
  </si>
  <si>
    <t>https://community.secop.gov.co/Public/Tendering/ContractDetailView/Index?UniqueIdentifier=CO1.PCCNTR.6335074&amp;IsFromContractNotice=True&amp;ShowSpreadsheets=False&amp;isModal=true&amp;asPopupView=true#GenericContractInformation</t>
  </si>
  <si>
    <t>https://community.secop.gov.co/Public/Tendering/ContractDetailView/Index?UniqueIdentifier=CO1.PCCNTR.6373455&amp;IsFromContractNotice=True&amp;ShowSpreadsheets=False&amp;isModal=true&amp;asPopupView=true#GenericContractInformation</t>
  </si>
  <si>
    <t>Se debe realizar acta de cierre cuando termine</t>
  </si>
  <si>
    <t>TOURING &amp; AUTOMOVIL CLUB DE COLOMBIA ACC</t>
  </si>
  <si>
    <t>PARTICIPACIÒN COMERCIAL MEDIANTE ALQUILER DE ESPACIO PARA STAND EN EL X CONGRESO DE CENTROS DE ENSEÑANZA AUTOMOVILISTICA CEACOL Y ACEDAN 2024, EN LA CIUDAD DE BOGOTA.</t>
  </si>
  <si>
    <t>GLOBAL SPORT GS S.A.S</t>
  </si>
  <si>
    <t>PARTICIPACIÓN COMERCIAL MEDIANTE ALQUILER DE ESPACIO PARA STAND EN EL X CONGRESO DE CENTROS DE ENSEÑANZA AUTOMOVILÍSTICA CEACOL Y ACEDAN 2024, EN LA CIUDAD DE BOGOTÁ.</t>
  </si>
  <si>
    <t>https://community.secop.gov.co/Public/Tendering/ContractDetailView/Index?UniqueIdentifier=CO1.PCCNTR.6425067&amp;IsFromContractNotice=True&amp;ShowSpreadsheets=False&amp;isModal=true&amp;asPopupView=true#GenericContractInformation</t>
  </si>
  <si>
    <t>COLOMBIA TRIBUTA.COM.SAS</t>
  </si>
  <si>
    <t>EMPRESA INMOBILIARIA Y DE SERVICIO S LOGISTICOS DE CUNDINAMARCA</t>
  </si>
  <si>
    <t>PRESTAR LOS SERVICIOS DE RE VISORIA FISCAL A LA EMPRESA INDUSTRIAL Y COMERCIAL LOTERÍA DE CUNDINAMARCA.</t>
  </si>
  <si>
    <t>PRESTAR LOS SERVICIOS DE AVALUO COMERCIAL DEL INMUEBLE MUSEO NACIONAL UBICADO EN LA CARRERA 7 No. 28-66  DE BOGOTA DE PROPIEDAD DE LA LOTERIA DE CUNDINAMARCA</t>
  </si>
  <si>
    <t>MPRESIÓN, DISEÑO, MEZCLA, DISTRIBUCIÓN, CUSTODIA, TRANSPORTE Y RECOLECCIÓN DE BILLETERIA PARA LOS SORTEOS ORDINARIOS DE LA EMPRESA INDUSTRIAL Y COMERCIAL LOTERÍA DE CUNDINAMARCA</t>
  </si>
  <si>
    <t>https://community.secop.gov.co/Public/Tendering/ContractDetailView/Index?UniqueIdentifier=CO1.PCCNTR.6445517&amp;IsFromContractNotice=True&amp;ShowSpreadsheets=False&amp;isModal=true&amp;asPopupView=true#GenericContractInformation</t>
  </si>
  <si>
    <t>Se debe realizar acta de liquidaciòn cuando termine</t>
  </si>
  <si>
    <t>https://community.secop.gov.co/Public/Tendering/ContractDetailView/Index?UniqueIdentifier=CO1.PCCNTR.6435220&amp;IsFromContractNotice=True&amp;ShowSpreadsheets=False&amp;isModal=true&amp;asPopupView=true#GenericContractInformation</t>
  </si>
  <si>
    <t>https://community.secop.gov.co/Public/Tendering/ContractDetailView/Index?UniqueIdentifier=CO1.PCCNTR.6438533&amp;IsFromContractNotice=True&amp;ShowSpreadsheets=False&amp;isModal=true&amp;asPopupView=true#GenericContractInformation</t>
  </si>
  <si>
    <t>TALENTO COMERCIALIZADORA S.A</t>
  </si>
  <si>
    <t>MONICA MUNEVAR PEÑA</t>
  </si>
  <si>
    <t>DISEÑAR Y PRESTAR SERVICIOS DE COACH PATRA POTENCIAR LAS HABILIDADES DEL TALENTO HUMANO DE LA LOTERIA DE CUNDINAMARCA, MEDIANTE UNA CAPACITACIÒN MOTIVACIONAL QUE SE LLEVARA ACABO  DE FORMA PRESENCIAL EN LA CIUDAD DE BOGOTA.</t>
  </si>
  <si>
    <t>https://community.secop.gov.co/Public/Tendering/ContractDetailView/Index?UniqueIdentifier=CO1.PCCNTR.6472247&amp;IsFromContractNotice=True&amp;ShowSpreadsheets=False&amp;isModal=true&amp;asPopupView=true#GenericContractInformation</t>
  </si>
  <si>
    <t>Suministro</t>
  </si>
  <si>
    <t>PARTICIPACIÓN PUBLICITARIA EN EL TERCER CONGRESO NACIONAL DE LOTERÍAS Y DISTRIBUIDORES DE COLOMBIA 2024, A REALIZARSE
EN LA CIUDAD DE POPAYÁN, LOS DÍAS 4 AL 7 DE JULIO DE 2024</t>
  </si>
  <si>
    <t>https://community.secop.gov.co/Public/Tendering/ContractDetailView/Index?UniqueIdentifier=CO1.PCCNTR.6494293&amp;IsFromContractNotice=True&amp;ShowSpreadsheets=False&amp;isModal=true&amp;asPopupView=true#GenericContractInformation</t>
  </si>
  <si>
    <t>Compra de llantas</t>
  </si>
  <si>
    <t>Prestación de Servicios</t>
  </si>
  <si>
    <t>ASOCIACIÒN NACIONAL DE DISTRIBUIDORES DE LOTERIAS DEL ESTADO- ANDELOTE</t>
  </si>
  <si>
    <t>https://colombiacompra.coupahost.com/order_headers/130560</t>
  </si>
  <si>
    <t>https://www.secop.gov.co/CO1BusinessLine/Tendering/BuyerWorkArea/Index?DocUniqueIdentifier=CO1.BDOS.6281113</t>
  </si>
  <si>
    <t xml:space="preserve">CONTRATAR LA PRESTACIÓN DE SERVICIOS DE MANTENIMIENTO DEL PARQUE AUTOMOTOR DE LA EMPRESA INDUSTRIAL Y COMERCIAL LOTERÍA DE CUNDINAMARCA </t>
  </si>
  <si>
    <t>BANAUTOS COLISION E U.</t>
  </si>
  <si>
    <t>https://community.secop.gov.co/Public/Tendering/ContractDetailView/Index?UniqueIdentifier=CO1.PCCNTR.6549758&amp;IsFromContractNotice=True&amp;ShowSpreadsheets=False&amp;isModal=true&amp;asPopupView=true#GenericContractInformation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</si>
</sst>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quot;$&quot;\ * #,##0.00_-;\-&quot;$&quot;\ * #,##0.00_-;_-&quot;$&quot;\ * &quot;-&quot;??_-;_-@_-"/>
    <numFmt numFmtId="166" formatCode="_(&quot;$&quot;* #,##0.00_);_(&quot;$&quot;* \(#,##0.00\);_(&quot;$&quot;* &quot;-&quot;??_);_(@_)"/>
    <numFmt numFmtId="167" formatCode="[$$-240A]\ #,##0;[Red]\-[$$-240A]\ #,##0"/>
    <numFmt numFmtId="168" formatCode="#,##0_ ;[Red]\-#,##0\ "/>
    <numFmt numFmtId="169" formatCode="dd/mm/yy;@"/>
    <numFmt numFmtId="170" formatCode="[$$-240A]\ #,##0"/>
  </numFmts>
  <fonts count="27" x14ac:knownFonts="1">
    <font>
      <sz val="11"/>
      <color theme="1"/>
      <name val="Calibri"/>
      <family val="2"/>
      <scheme val="minor"/>
    </font>
    <font>
      <sz val="11"/>
      <color theme="1"/>
      <name val="Calibri"/>
      <family val="2"/>
      <scheme val="minor"/>
    </font>
    <font>
      <sz val="11"/>
      <color theme="1"/>
      <name val="Century Gothic"/>
      <family val="2"/>
    </font>
    <font>
      <b/>
      <sz val="11"/>
      <name val="Century Gothic"/>
      <family val="2"/>
    </font>
    <font>
      <b/>
      <sz val="12"/>
      <name val="Century Gothic"/>
      <family val="2"/>
    </font>
    <font>
      <u/>
      <sz val="11"/>
      <color theme="10"/>
      <name val="Calibri"/>
      <family val="2"/>
    </font>
    <font>
      <sz val="10"/>
      <name val="Arial"/>
      <family val="2"/>
    </font>
    <font>
      <sz val="11"/>
      <name val="Century Gothic"/>
      <family val="2"/>
    </font>
    <font>
      <b/>
      <sz val="11"/>
      <color theme="1"/>
      <name val="Century Gothic"/>
      <family val="2"/>
    </font>
    <font>
      <b/>
      <sz val="11"/>
      <color rgb="FF002060"/>
      <name val="Century Gothic"/>
      <family val="2"/>
    </font>
    <font>
      <b/>
      <sz val="12"/>
      <color rgb="FFFF0000"/>
      <name val="Century Gothic"/>
      <family val="2"/>
    </font>
    <font>
      <b/>
      <sz val="16"/>
      <color theme="1"/>
      <name val="Century Gothic"/>
      <family val="2"/>
    </font>
    <font>
      <b/>
      <sz val="12"/>
      <color theme="1"/>
      <name val="Century Gothic"/>
      <family val="2"/>
    </font>
    <font>
      <b/>
      <sz val="10"/>
      <color theme="1"/>
      <name val="Century Gothic"/>
      <family val="2"/>
    </font>
    <font>
      <sz val="9"/>
      <color theme="1"/>
      <name val="Century Gothic"/>
      <family val="2"/>
    </font>
    <font>
      <sz val="10"/>
      <color theme="1"/>
      <name val="Century Gothic"/>
      <family val="2"/>
    </font>
    <font>
      <b/>
      <sz val="10"/>
      <color theme="0"/>
      <name val="Century Gothic"/>
      <family val="2"/>
    </font>
    <font>
      <sz val="10"/>
      <color theme="0"/>
      <name val="Century Gothic"/>
      <family val="2"/>
    </font>
    <font>
      <u/>
      <sz val="11"/>
      <color theme="10"/>
      <name val="Calibri"/>
      <family val="2"/>
      <scheme val="minor"/>
    </font>
    <font>
      <u/>
      <sz val="11"/>
      <color theme="10"/>
      <name val="Century Gothic"/>
      <family val="2"/>
    </font>
    <font>
      <sz val="11"/>
      <color rgb="FF000000"/>
      <name val="Century Gothic"/>
      <family val="2"/>
    </font>
    <font>
      <sz val="11"/>
      <color theme="1"/>
      <name val="Calibri"/>
      <family val="2"/>
    </font>
    <font>
      <u/>
      <sz val="10"/>
      <color theme="10"/>
      <name val="Century Gothic"/>
      <family val="2"/>
    </font>
    <font>
      <sz val="10"/>
      <color rgb="FF000000"/>
      <name val="Century Gothic"/>
      <family val="2"/>
    </font>
    <font>
      <u/>
      <sz val="10"/>
      <color theme="10"/>
      <name val="Calibri"/>
      <family val="2"/>
      <scheme val="minor"/>
    </font>
    <font>
      <sz val="10"/>
      <color theme="1"/>
      <name val="Calibri"/>
      <family val="2"/>
    </font>
    <font>
      <sz val="10"/>
      <name val="Century Gothic"/>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7">
    <xf numFmtId="0" fontId="0" fillId="0" borderId="0"/>
    <xf numFmtId="166" fontId="1" fillId="0" borderId="0" applyFont="0" applyFill="0" applyBorder="0" applyAlignment="0" applyProtection="0"/>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0" fontId="6" fillId="0" borderId="0"/>
    <xf numFmtId="165" fontId="1" fillId="0" borderId="0" applyFont="0" applyFill="0" applyBorder="0" applyAlignment="0" applyProtection="0"/>
    <xf numFmtId="0" fontId="18" fillId="0" borderId="0" applyNumberFormat="0" applyFill="0" applyBorder="0" applyAlignment="0" applyProtection="0"/>
  </cellStyleXfs>
  <cellXfs count="203">
    <xf numFmtId="0" fontId="0" fillId="0" borderId="0" xfId="0"/>
    <xf numFmtId="0" fontId="2" fillId="0" borderId="0" xfId="0" applyFont="1"/>
    <xf numFmtId="0" fontId="2" fillId="3" borderId="0" xfId="0" applyFont="1" applyFill="1"/>
    <xf numFmtId="0" fontId="2" fillId="0" borderId="0" xfId="0" applyFont="1" applyBorder="1"/>
    <xf numFmtId="0" fontId="7" fillId="0" borderId="0" xfId="0" applyFont="1" applyBorder="1"/>
    <xf numFmtId="0" fontId="7" fillId="0" borderId="6" xfId="0" applyFont="1" applyBorder="1"/>
    <xf numFmtId="0" fontId="2" fillId="0" borderId="7" xfId="0" applyFont="1" applyBorder="1"/>
    <xf numFmtId="0" fontId="7" fillId="0" borderId="15" xfId="0" applyFont="1" applyBorder="1"/>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3" fillId="0" borderId="0" xfId="0" applyFont="1" applyBorder="1"/>
    <xf numFmtId="0" fontId="4" fillId="0" borderId="0" xfId="0" applyFont="1" applyBorder="1"/>
    <xf numFmtId="0" fontId="7" fillId="0" borderId="0" xfId="0" applyFont="1" applyBorder="1" applyAlignment="1">
      <alignment wrapText="1"/>
    </xf>
    <xf numFmtId="0" fontId="3" fillId="0" borderId="0" xfId="0" applyFont="1" applyBorder="1" applyAlignment="1">
      <alignment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xf>
    <xf numFmtId="0" fontId="17" fillId="2" borderId="1" xfId="0" applyFont="1" applyFill="1" applyBorder="1" applyAlignment="1">
      <alignment vertical="center" wrapText="1"/>
    </xf>
    <xf numFmtId="0" fontId="17" fillId="2" borderId="5" xfId="0" applyFont="1" applyFill="1" applyBorder="1" applyAlignment="1">
      <alignment horizontal="center" vertical="center" wrapText="1"/>
    </xf>
    <xf numFmtId="0" fontId="17" fillId="0" borderId="0" xfId="0" applyFont="1"/>
    <xf numFmtId="0" fontId="2" fillId="4" borderId="1" xfId="0" applyFont="1" applyFill="1" applyBorder="1" applyAlignment="1">
      <alignment horizontal="center" vertical="center" wrapText="1"/>
    </xf>
    <xf numFmtId="167" fontId="2" fillId="4" borderId="1" xfId="0" applyNumberFormat="1" applyFont="1" applyFill="1" applyBorder="1" applyAlignment="1">
      <alignment horizontal="center" vertical="center" wrapText="1"/>
    </xf>
    <xf numFmtId="0" fontId="19" fillId="4" borderId="1" xfId="6"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3" fontId="2" fillId="4"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 fillId="0" borderId="0" xfId="0" applyFont="1" applyAlignment="1">
      <alignment vertical="center"/>
    </xf>
    <xf numFmtId="0" fontId="18" fillId="4" borderId="1" xfId="6" applyNumberFormat="1" applyFill="1" applyBorder="1" applyAlignment="1">
      <alignment horizontal="center" vertical="center" wrapText="1"/>
    </xf>
    <xf numFmtId="3" fontId="2" fillId="3" borderId="1" xfId="0" applyNumberFormat="1" applyFont="1" applyFill="1" applyBorder="1" applyAlignment="1">
      <alignment horizontal="center" vertical="center" wrapText="1"/>
    </xf>
    <xf numFmtId="167"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15" fillId="3" borderId="1" xfId="0" applyFont="1" applyFill="1" applyBorder="1" applyAlignment="1">
      <alignment horizontal="center" vertical="center"/>
    </xf>
    <xf numFmtId="0" fontId="15" fillId="3" borderId="1" xfId="0" applyFont="1" applyFill="1" applyBorder="1" applyAlignment="1">
      <alignment wrapText="1"/>
    </xf>
    <xf numFmtId="3" fontId="1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67" fontId="15" fillId="4" borderId="1" xfId="0" applyNumberFormat="1" applyFont="1" applyFill="1" applyBorder="1" applyAlignment="1">
      <alignment horizontal="center" vertical="center" wrapText="1"/>
    </xf>
    <xf numFmtId="167" fontId="15" fillId="4" borderId="1" xfId="5" applyNumberFormat="1" applyFont="1" applyFill="1" applyBorder="1" applyAlignment="1">
      <alignment horizontal="center" vertical="center" wrapText="1"/>
    </xf>
    <xf numFmtId="0" fontId="22" fillId="4" borderId="1" xfId="6" applyNumberFormat="1" applyFont="1" applyFill="1" applyBorder="1" applyAlignment="1">
      <alignment horizontal="center" vertical="center" wrapText="1"/>
    </xf>
    <xf numFmtId="0" fontId="15" fillId="3" borderId="1" xfId="0" applyFont="1" applyFill="1" applyBorder="1" applyAlignment="1">
      <alignment horizontal="center"/>
    </xf>
    <xf numFmtId="168" fontId="15" fillId="4" borderId="1" xfId="0" applyNumberFormat="1" applyFont="1" applyFill="1" applyBorder="1" applyAlignment="1">
      <alignment horizontal="center" vertical="center" wrapText="1"/>
    </xf>
    <xf numFmtId="169" fontId="15" fillId="4" borderId="1" xfId="0" applyNumberFormat="1" applyFont="1" applyFill="1" applyBorder="1" applyAlignment="1">
      <alignment horizontal="center" vertical="center" wrapText="1"/>
    </xf>
    <xf numFmtId="10" fontId="15" fillId="4" borderId="1" xfId="0" quotePrefix="1" applyNumberFormat="1" applyFont="1" applyFill="1" applyBorder="1" applyAlignment="1">
      <alignment horizontal="center" vertical="center" wrapText="1"/>
    </xf>
    <xf numFmtId="169" fontId="15" fillId="4" borderId="1" xfId="0" applyNumberFormat="1" applyFont="1" applyFill="1" applyBorder="1" applyAlignment="1">
      <alignment horizontal="left" vertical="center" wrapText="1"/>
    </xf>
    <xf numFmtId="0" fontId="15" fillId="3" borderId="3" xfId="0" applyFont="1" applyFill="1" applyBorder="1" applyAlignment="1">
      <alignment horizontal="center" vertical="center"/>
    </xf>
    <xf numFmtId="0" fontId="15" fillId="3" borderId="3" xfId="0" applyFont="1" applyFill="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167" fontId="15" fillId="3" borderId="3" xfId="0" applyNumberFormat="1" applyFont="1" applyFill="1" applyBorder="1"/>
    <xf numFmtId="0" fontId="22" fillId="0" borderId="1" xfId="6" applyNumberFormat="1" applyFont="1" applyBorder="1" applyAlignment="1">
      <alignment horizontal="center" vertical="center" wrapText="1"/>
    </xf>
    <xf numFmtId="14" fontId="15" fillId="3" borderId="3" xfId="0" applyNumberFormat="1" applyFont="1" applyFill="1" applyBorder="1" applyAlignment="1">
      <alignment horizontal="center" vertical="center"/>
    </xf>
    <xf numFmtId="10" fontId="15" fillId="3" borderId="3" xfId="0" applyNumberFormat="1" applyFont="1" applyFill="1" applyBorder="1" applyAlignment="1">
      <alignment horizontal="center" vertical="center" wrapText="1"/>
    </xf>
    <xf numFmtId="10" fontId="15" fillId="3" borderId="3"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167" fontId="15" fillId="3" borderId="1" xfId="0" applyNumberFormat="1" applyFont="1" applyFill="1" applyBorder="1"/>
    <xf numFmtId="10" fontId="15" fillId="3" borderId="1" xfId="0" applyNumberFormat="1" applyFont="1" applyFill="1" applyBorder="1" applyAlignment="1">
      <alignment horizontal="center" vertical="center"/>
    </xf>
    <xf numFmtId="0" fontId="23" fillId="4" borderId="1" xfId="0" applyFont="1" applyFill="1" applyBorder="1" applyAlignment="1">
      <alignment horizontal="left" vertical="center" wrapText="1"/>
    </xf>
    <xf numFmtId="14" fontId="15" fillId="3" borderId="1" xfId="0" applyNumberFormat="1" applyFont="1" applyFill="1" applyBorder="1" applyAlignment="1">
      <alignment vertical="center"/>
    </xf>
    <xf numFmtId="10" fontId="15" fillId="3" borderId="1" xfId="0" applyNumberFormat="1" applyFont="1" applyFill="1" applyBorder="1"/>
    <xf numFmtId="0" fontId="15" fillId="3" borderId="1" xfId="0" applyFont="1" applyFill="1" applyBorder="1"/>
    <xf numFmtId="3" fontId="15" fillId="0" borderId="1" xfId="0" applyNumberFormat="1" applyFont="1" applyFill="1" applyBorder="1" applyAlignment="1">
      <alignment horizontal="center" wrapText="1"/>
    </xf>
    <xf numFmtId="0" fontId="15" fillId="0" borderId="1" xfId="0" applyNumberFormat="1" applyFont="1" applyFill="1" applyBorder="1" applyAlignment="1">
      <alignment wrapText="1"/>
    </xf>
    <xf numFmtId="0" fontId="15" fillId="0" borderId="1" xfId="0" applyFont="1" applyFill="1" applyBorder="1" applyAlignment="1">
      <alignment wrapText="1"/>
    </xf>
    <xf numFmtId="0" fontId="24" fillId="0" borderId="1" xfId="6" applyNumberFormat="1" applyFont="1" applyFill="1" applyBorder="1" applyAlignment="1">
      <alignment wrapText="1"/>
    </xf>
    <xf numFmtId="14" fontId="15" fillId="3" borderId="1" xfId="0" applyNumberFormat="1" applyFont="1" applyFill="1" applyBorder="1"/>
    <xf numFmtId="3" fontId="15" fillId="3" borderId="1" xfId="0" applyNumberFormat="1" applyFont="1" applyFill="1" applyBorder="1" applyAlignment="1">
      <alignment horizontal="center"/>
    </xf>
    <xf numFmtId="0" fontId="15" fillId="4" borderId="1" xfId="0" applyFont="1" applyFill="1" applyBorder="1" applyAlignment="1">
      <alignment horizontal="left" vertical="top" wrapText="1"/>
    </xf>
    <xf numFmtId="0" fontId="15" fillId="4" borderId="1" xfId="0" applyFont="1" applyFill="1" applyBorder="1" applyAlignment="1">
      <alignment vertical="top" wrapText="1"/>
    </xf>
    <xf numFmtId="0" fontId="15" fillId="3" borderId="1" xfId="0" applyFont="1" applyFill="1" applyBorder="1" applyAlignment="1">
      <alignment vertical="center" wrapText="1"/>
    </xf>
    <xf numFmtId="0" fontId="15" fillId="4" borderId="1" xfId="0" applyFont="1" applyFill="1" applyBorder="1" applyAlignment="1">
      <alignment vertical="center" wrapText="1"/>
    </xf>
    <xf numFmtId="10" fontId="15" fillId="3" borderId="1" xfId="0" applyNumberFormat="1" applyFont="1" applyFill="1" applyBorder="1" applyAlignment="1">
      <alignment vertical="center"/>
    </xf>
    <xf numFmtId="0" fontId="24" fillId="4" borderId="1" xfId="6" applyNumberFormat="1" applyFont="1" applyFill="1" applyBorder="1" applyAlignment="1">
      <alignment horizontal="center" vertical="center" wrapText="1"/>
    </xf>
    <xf numFmtId="3" fontId="15" fillId="4" borderId="1" xfId="0" applyNumberFormat="1" applyFont="1" applyFill="1" applyBorder="1" applyAlignment="1">
      <alignment vertical="center" wrapText="1"/>
    </xf>
    <xf numFmtId="0" fontId="15" fillId="3" borderId="1" xfId="0" applyFont="1" applyFill="1" applyBorder="1" applyAlignment="1">
      <alignment horizontal="center" wrapText="1"/>
    </xf>
    <xf numFmtId="0" fontId="15" fillId="3" borderId="1" xfId="0" applyFont="1" applyFill="1" applyBorder="1" applyAlignment="1">
      <alignment horizontal="left"/>
    </xf>
    <xf numFmtId="0" fontId="15" fillId="3" borderId="3" xfId="0" applyFont="1" applyFill="1" applyBorder="1" applyAlignment="1">
      <alignment horizontal="center" wrapText="1"/>
    </xf>
    <xf numFmtId="0" fontId="15" fillId="3" borderId="3" xfId="0" applyFont="1" applyFill="1" applyBorder="1"/>
    <xf numFmtId="0" fontId="15" fillId="3" borderId="3" xfId="0" applyFont="1" applyFill="1" applyBorder="1" applyAlignment="1">
      <alignment horizontal="center"/>
    </xf>
    <xf numFmtId="14" fontId="15" fillId="3" borderId="3" xfId="0" applyNumberFormat="1" applyFont="1" applyFill="1" applyBorder="1"/>
    <xf numFmtId="10" fontId="15" fillId="3" borderId="3" xfId="0" applyNumberFormat="1" applyFont="1" applyFill="1" applyBorder="1"/>
    <xf numFmtId="0" fontId="15" fillId="3" borderId="3" xfId="0" applyFont="1" applyFill="1" applyBorder="1" applyAlignment="1">
      <alignment horizontal="left"/>
    </xf>
    <xf numFmtId="3" fontId="15" fillId="3" borderId="1" xfId="0" applyNumberFormat="1" applyFont="1" applyFill="1" applyBorder="1" applyAlignment="1"/>
    <xf numFmtId="0" fontId="13" fillId="4" borderId="1" xfId="0" applyFont="1" applyFill="1" applyBorder="1" applyAlignment="1">
      <alignment horizontal="center" vertical="center" wrapText="1"/>
    </xf>
    <xf numFmtId="168" fontId="15" fillId="3" borderId="1" xfId="0" applyNumberFormat="1" applyFont="1" applyFill="1" applyBorder="1" applyAlignment="1">
      <alignment horizontal="center" vertical="center" wrapText="1"/>
    </xf>
    <xf numFmtId="0" fontId="26" fillId="3" borderId="1" xfId="0" applyFont="1" applyFill="1" applyBorder="1" applyAlignment="1">
      <alignment horizontal="center"/>
    </xf>
    <xf numFmtId="0" fontId="22" fillId="4" borderId="1" xfId="6" applyFont="1" applyFill="1" applyBorder="1" applyAlignment="1">
      <alignment horizontal="center" vertical="center" wrapText="1"/>
    </xf>
    <xf numFmtId="0" fontId="15" fillId="3" borderId="3" xfId="0" applyFont="1" applyFill="1" applyBorder="1" applyAlignment="1">
      <alignment wrapText="1"/>
    </xf>
    <xf numFmtId="3" fontId="15" fillId="3" borderId="1" xfId="0" applyNumberFormat="1" applyFont="1" applyFill="1" applyBorder="1" applyAlignment="1">
      <alignment horizontal="center" vertical="center" wrapText="1"/>
    </xf>
    <xf numFmtId="0" fontId="15" fillId="3" borderId="1" xfId="0" applyFont="1" applyFill="1" applyBorder="1" applyAlignment="1">
      <alignment horizontal="left" vertical="center" wrapText="1"/>
    </xf>
    <xf numFmtId="0" fontId="13" fillId="3" borderId="3" xfId="0" applyFont="1" applyFill="1" applyBorder="1" applyAlignment="1">
      <alignment horizontal="center" wrapText="1"/>
    </xf>
    <xf numFmtId="0" fontId="13" fillId="3" borderId="3" xfId="0" applyFont="1" applyFill="1" applyBorder="1" applyAlignment="1">
      <alignment wrapText="1"/>
    </xf>
    <xf numFmtId="3"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3" fontId="15" fillId="3" borderId="1" xfId="0" applyNumberFormat="1" applyFont="1" applyFill="1" applyBorder="1"/>
    <xf numFmtId="0" fontId="15" fillId="0" borderId="1" xfId="0" applyNumberFormat="1" applyFont="1" applyBorder="1" applyAlignment="1">
      <alignment wrapText="1"/>
    </xf>
    <xf numFmtId="0" fontId="15" fillId="3" borderId="1" xfId="0" applyNumberFormat="1" applyFont="1" applyFill="1" applyBorder="1" applyAlignment="1">
      <alignment wrapText="1"/>
    </xf>
    <xf numFmtId="3" fontId="15" fillId="3" borderId="1" xfId="0" applyNumberFormat="1" applyFont="1" applyFill="1" applyBorder="1" applyAlignment="1">
      <alignment horizontal="right" wrapText="1"/>
    </xf>
    <xf numFmtId="3" fontId="15" fillId="3" borderId="1" xfId="0" applyNumberFormat="1" applyFont="1" applyFill="1" applyBorder="1" applyAlignment="1">
      <alignment wrapText="1"/>
    </xf>
    <xf numFmtId="0" fontId="15" fillId="3" borderId="1" xfId="0" applyFont="1" applyFill="1" applyBorder="1" applyAlignment="1">
      <alignment horizontal="right"/>
    </xf>
    <xf numFmtId="0" fontId="15" fillId="3" borderId="1" xfId="0" applyFont="1" applyFill="1" applyBorder="1" applyAlignment="1">
      <alignment horizontal="left" vertical="top" wrapText="1"/>
    </xf>
    <xf numFmtId="0" fontId="19" fillId="3" borderId="1" xfId="6" applyNumberFormat="1" applyFont="1" applyFill="1" applyBorder="1" applyAlignment="1">
      <alignment horizontal="center" vertical="center" wrapText="1"/>
    </xf>
    <xf numFmtId="0" fontId="5" fillId="3" borderId="1" xfId="6" applyNumberFormat="1" applyFont="1" applyFill="1" applyBorder="1" applyAlignment="1">
      <alignment wrapText="1"/>
    </xf>
    <xf numFmtId="0" fontId="5" fillId="3" borderId="5" xfId="6" applyNumberFormat="1" applyFont="1" applyFill="1" applyBorder="1" applyAlignment="1">
      <alignment wrapText="1"/>
    </xf>
    <xf numFmtId="0" fontId="7" fillId="4" borderId="1" xfId="0" applyFont="1" applyFill="1" applyBorder="1" applyAlignment="1">
      <alignment horizontal="left" vertical="center" wrapText="1"/>
    </xf>
    <xf numFmtId="0" fontId="15" fillId="3" borderId="1" xfId="0" applyFont="1" applyFill="1" applyBorder="1" applyAlignment="1">
      <alignment horizontal="left"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3" borderId="1" xfId="0" applyNumberFormat="1" applyFont="1" applyFill="1" applyBorder="1" applyAlignment="1">
      <alignment horizontal="left" vertical="center" wrapText="1"/>
    </xf>
    <xf numFmtId="0" fontId="20" fillId="3" borderId="1" xfId="0" applyFont="1" applyFill="1" applyBorder="1" applyAlignment="1">
      <alignment horizontal="left" vertical="center" wrapText="1"/>
    </xf>
    <xf numFmtId="0" fontId="0" fillId="0" borderId="0" xfId="0" applyAlignment="1" applyProtection="1">
      <alignment wrapText="1"/>
    </xf>
    <xf numFmtId="0" fontId="21" fillId="0" borderId="1" xfId="0" applyNumberFormat="1" applyFont="1" applyBorder="1" applyAlignment="1" applyProtection="1">
      <alignment wrapText="1"/>
    </xf>
    <xf numFmtId="0" fontId="2" fillId="3" borderId="1" xfId="0" applyNumberFormat="1" applyFont="1" applyFill="1" applyBorder="1" applyAlignment="1">
      <alignment horizontal="center" vertical="center" wrapText="1"/>
    </xf>
    <xf numFmtId="3" fontId="2" fillId="3" borderId="1" xfId="0" applyNumberFormat="1" applyFont="1" applyFill="1" applyBorder="1" applyAlignment="1" applyProtection="1">
      <alignment horizontal="center" vertical="center" wrapText="1"/>
    </xf>
    <xf numFmtId="0" fontId="18" fillId="3" borderId="1" xfId="6" applyNumberFormat="1" applyFill="1" applyBorder="1" applyAlignment="1">
      <alignment wrapText="1"/>
    </xf>
    <xf numFmtId="14" fontId="15" fillId="3" borderId="1" xfId="0" applyNumberFormat="1" applyFont="1" applyFill="1" applyBorder="1" applyAlignment="1">
      <alignment horizontal="center" vertical="center" wrapText="1"/>
    </xf>
    <xf numFmtId="0" fontId="21" fillId="0" borderId="1" xfId="0" applyNumberFormat="1" applyFont="1" applyBorder="1" applyAlignment="1" applyProtection="1">
      <alignment horizontal="right" vertical="center" wrapText="1"/>
    </xf>
    <xf numFmtId="0" fontId="21" fillId="3" borderId="1" xfId="0" applyNumberFormat="1" applyFont="1" applyFill="1" applyBorder="1" applyAlignment="1" applyProtection="1">
      <alignment horizontal="center" vertical="center" wrapText="1"/>
    </xf>
    <xf numFmtId="0" fontId="15" fillId="0" borderId="0" xfId="0" applyFont="1" applyAlignment="1">
      <alignment wrapText="1"/>
    </xf>
    <xf numFmtId="0" fontId="15" fillId="3" borderId="0" xfId="0" applyFont="1" applyFill="1" applyAlignment="1">
      <alignment wrapText="1"/>
    </xf>
    <xf numFmtId="10" fontId="15" fillId="3" borderId="1" xfId="0" applyNumberFormat="1" applyFont="1" applyFill="1" applyBorder="1" applyAlignment="1">
      <alignment horizontal="center"/>
    </xf>
    <xf numFmtId="0" fontId="23" fillId="3" borderId="1" xfId="0" applyFont="1" applyFill="1" applyBorder="1" applyAlignment="1">
      <alignment wrapText="1"/>
    </xf>
    <xf numFmtId="0" fontId="22" fillId="3" borderId="1" xfId="6" applyNumberFormat="1" applyFont="1" applyFill="1" applyBorder="1" applyAlignment="1">
      <alignment wrapText="1"/>
    </xf>
    <xf numFmtId="0" fontId="15" fillId="0" borderId="1" xfId="0" applyFont="1" applyBorder="1" applyAlignment="1">
      <alignment vertical="center" wrapText="1"/>
    </xf>
    <xf numFmtId="170" fontId="15" fillId="4" borderId="1" xfId="0" applyNumberFormat="1" applyFont="1" applyFill="1" applyBorder="1" applyAlignment="1">
      <alignment horizontal="center" vertical="center" wrapText="1"/>
    </xf>
    <xf numFmtId="170" fontId="15" fillId="3" borderId="1" xfId="0" applyNumberFormat="1" applyFont="1" applyFill="1" applyBorder="1" applyAlignment="1">
      <alignment vertical="center"/>
    </xf>
    <xf numFmtId="170" fontId="15" fillId="3" borderId="1" xfId="0" applyNumberFormat="1" applyFont="1" applyFill="1" applyBorder="1" applyAlignment="1">
      <alignment horizontal="center"/>
    </xf>
    <xf numFmtId="170" fontId="15" fillId="0" borderId="1" xfId="0" applyNumberFormat="1" applyFont="1" applyBorder="1" applyAlignment="1">
      <alignment horizontal="center" vertical="center" wrapText="1"/>
    </xf>
    <xf numFmtId="170" fontId="15" fillId="3" borderId="1" xfId="0" applyNumberFormat="1" applyFont="1" applyFill="1" applyBorder="1" applyAlignment="1">
      <alignment horizontal="center" vertical="center"/>
    </xf>
    <xf numFmtId="170" fontId="25" fillId="0" borderId="1" xfId="0" applyNumberFormat="1" applyFont="1" applyFill="1" applyBorder="1" applyAlignment="1">
      <alignment horizontal="right" vertical="center" wrapText="1"/>
    </xf>
    <xf numFmtId="170" fontId="15" fillId="3" borderId="3" xfId="0" applyNumberFormat="1" applyFont="1" applyFill="1" applyBorder="1" applyAlignment="1">
      <alignment horizontal="center"/>
    </xf>
    <xf numFmtId="170" fontId="15" fillId="3" borderId="1" xfId="0" applyNumberFormat="1" applyFont="1" applyFill="1" applyBorder="1" applyAlignment="1">
      <alignment horizontal="center" vertical="center" wrapText="1"/>
    </xf>
    <xf numFmtId="170" fontId="15" fillId="0" borderId="1" xfId="0" applyNumberFormat="1" applyFont="1" applyFill="1" applyBorder="1" applyAlignment="1">
      <alignment horizontal="center" vertical="center" wrapText="1"/>
    </xf>
    <xf numFmtId="170" fontId="2" fillId="4" borderId="1" xfId="0" applyNumberFormat="1" applyFont="1" applyFill="1" applyBorder="1" applyAlignment="1">
      <alignment horizontal="center" vertical="center" wrapText="1"/>
    </xf>
    <xf numFmtId="170" fontId="2" fillId="3" borderId="1" xfId="0" applyNumberFormat="1" applyFont="1" applyFill="1" applyBorder="1" applyAlignment="1">
      <alignment horizontal="center" vertical="center" wrapText="1"/>
    </xf>
    <xf numFmtId="170" fontId="2" fillId="0" borderId="1" xfId="0" applyNumberFormat="1" applyFont="1" applyBorder="1" applyAlignment="1">
      <alignment horizontal="center" vertical="center" wrapText="1"/>
    </xf>
    <xf numFmtId="170" fontId="21" fillId="0" borderId="1" xfId="0" applyNumberFormat="1" applyFont="1" applyBorder="1" applyAlignment="1" applyProtection="1">
      <alignment horizontal="right" vertical="center" wrapText="1"/>
    </xf>
    <xf numFmtId="170" fontId="21" fillId="3" borderId="1" xfId="0" applyNumberFormat="1" applyFont="1" applyFill="1" applyBorder="1" applyAlignment="1" applyProtection="1">
      <alignment horizontal="center" vertical="center" wrapText="1"/>
    </xf>
    <xf numFmtId="170" fontId="15" fillId="3" borderId="1" xfId="0" applyNumberFormat="1" applyFont="1" applyFill="1" applyBorder="1" applyAlignment="1">
      <alignment horizontal="right" wrapText="1"/>
    </xf>
    <xf numFmtId="170" fontId="15" fillId="0" borderId="1" xfId="0" applyNumberFormat="1" applyFont="1" applyBorder="1" applyAlignment="1">
      <alignment horizontal="right" wrapText="1"/>
    </xf>
    <xf numFmtId="0" fontId="26" fillId="3" borderId="1" xfId="0" applyFont="1" applyFill="1" applyBorder="1" applyAlignment="1">
      <alignment horizontal="center" vertical="center"/>
    </xf>
    <xf numFmtId="10" fontId="15" fillId="4" borderId="1" xfId="0" quotePrefix="1" applyNumberFormat="1" applyFont="1" applyFill="1" applyBorder="1" applyAlignment="1">
      <alignment horizontal="right" vertical="center" wrapText="1"/>
    </xf>
    <xf numFmtId="10" fontId="15" fillId="3" borderId="3" xfId="0" applyNumberFormat="1" applyFont="1" applyFill="1" applyBorder="1" applyAlignment="1">
      <alignment horizontal="right" vertical="center"/>
    </xf>
    <xf numFmtId="10" fontId="15" fillId="3" borderId="1" xfId="0" applyNumberFormat="1" applyFont="1" applyFill="1" applyBorder="1" applyAlignment="1">
      <alignment horizontal="right" vertical="center"/>
    </xf>
    <xf numFmtId="10" fontId="15" fillId="3" borderId="1" xfId="0" applyNumberFormat="1" applyFont="1" applyFill="1" applyBorder="1" applyAlignment="1">
      <alignment horizontal="right"/>
    </xf>
    <xf numFmtId="10" fontId="15" fillId="3" borderId="3" xfId="0" applyNumberFormat="1" applyFont="1" applyFill="1" applyBorder="1" applyAlignment="1">
      <alignment horizontal="right"/>
    </xf>
    <xf numFmtId="169" fontId="15" fillId="4" borderId="1" xfId="0" applyNumberFormat="1" applyFont="1" applyFill="1" applyBorder="1" applyAlignment="1">
      <alignment horizontal="right" vertical="center" wrapText="1"/>
    </xf>
    <xf numFmtId="10" fontId="15" fillId="3" borderId="3" xfId="0" applyNumberFormat="1" applyFont="1" applyFill="1" applyBorder="1" applyAlignment="1">
      <alignment horizontal="right" vertical="center" wrapText="1"/>
    </xf>
    <xf numFmtId="0" fontId="14" fillId="4" borderId="1" xfId="0" applyFont="1" applyFill="1" applyBorder="1" applyAlignment="1">
      <alignment horizontal="center" vertical="center" wrapText="1"/>
    </xf>
    <xf numFmtId="167" fontId="1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0" fontId="18" fillId="3" borderId="0" xfId="6" applyFill="1"/>
    <xf numFmtId="0" fontId="2" fillId="3" borderId="0" xfId="0" applyFont="1" applyFill="1" applyAlignment="1">
      <alignment wrapText="1"/>
    </xf>
    <xf numFmtId="14" fontId="15" fillId="0" borderId="5" xfId="0" applyNumberFormat="1" applyFont="1" applyBorder="1" applyAlignment="1">
      <alignment horizontal="center" vertical="center" wrapText="1"/>
    </xf>
    <xf numFmtId="14" fontId="15" fillId="0" borderId="1" xfId="0" applyNumberFormat="1" applyFont="1" applyBorder="1" applyAlignment="1">
      <alignment horizontal="center" vertical="center" wrapText="1"/>
    </xf>
    <xf numFmtId="0" fontId="14" fillId="0" borderId="24" xfId="0" applyFont="1" applyBorder="1" applyAlignment="1">
      <alignment horizontal="left" vertical="center" wrapText="1"/>
    </xf>
    <xf numFmtId="0" fontId="14" fillId="0" borderId="2" xfId="0" applyFont="1" applyBorder="1" applyAlignment="1">
      <alignment horizontal="left" vertical="center" wrapText="1"/>
    </xf>
    <xf numFmtId="0" fontId="14" fillId="0" borderId="25" xfId="0" applyFont="1" applyBorder="1" applyAlignment="1">
      <alignment horizontal="left" vertical="center" wrapText="1"/>
    </xf>
    <xf numFmtId="0" fontId="14" fillId="0" borderId="13" xfId="0" applyFont="1" applyBorder="1" applyAlignment="1">
      <alignment horizontal="left" vertical="center" wrapText="1"/>
    </xf>
    <xf numFmtId="0" fontId="14" fillId="0" borderId="4" xfId="0" applyFont="1" applyBorder="1" applyAlignment="1">
      <alignment horizontal="left" vertical="center" wrapText="1"/>
    </xf>
    <xf numFmtId="0" fontId="14" fillId="0" borderId="14" xfId="0" applyFont="1" applyBorder="1" applyAlignment="1">
      <alignment horizontal="left" vertical="center" wrapText="1"/>
    </xf>
    <xf numFmtId="0" fontId="14"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8" xfId="0" applyFont="1" applyBorder="1" applyAlignment="1">
      <alignment horizontal="left" wrapText="1"/>
    </xf>
    <xf numFmtId="0" fontId="8" fillId="0" borderId="9" xfId="0" applyFont="1" applyBorder="1" applyAlignment="1">
      <alignment horizontal="left"/>
    </xf>
    <xf numFmtId="0" fontId="8" fillId="0" borderId="10" xfId="0" applyFont="1" applyBorder="1" applyAlignment="1">
      <alignment horizontal="left"/>
    </xf>
    <xf numFmtId="0" fontId="8" fillId="0" borderId="11" xfId="0" applyFont="1" applyBorder="1" applyAlignment="1">
      <alignment horizontal="left"/>
    </xf>
    <xf numFmtId="0" fontId="8" fillId="0" borderId="0" xfId="0" applyFont="1" applyBorder="1" applyAlignment="1">
      <alignment horizontal="left"/>
    </xf>
    <xf numFmtId="0" fontId="8" fillId="0" borderId="12" xfId="0" applyFont="1" applyBorder="1" applyAlignment="1">
      <alignment horizontal="left"/>
    </xf>
    <xf numFmtId="0" fontId="8" fillId="0" borderId="13" xfId="0" applyFont="1" applyBorder="1" applyAlignment="1">
      <alignment horizontal="left"/>
    </xf>
    <xf numFmtId="0" fontId="8" fillId="0" borderId="4" xfId="0" applyFont="1" applyBorder="1" applyAlignment="1">
      <alignment horizontal="left"/>
    </xf>
    <xf numFmtId="0" fontId="8" fillId="0" borderId="14"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4" xfId="0" applyFont="1" applyBorder="1" applyAlignment="1">
      <alignment horizontal="left" vertical="center"/>
    </xf>
    <xf numFmtId="0" fontId="2" fillId="0" borderId="1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cellXfs>
  <cellStyles count="7">
    <cellStyle name="Hipervínculo" xfId="6" builtinId="8"/>
    <cellStyle name="Hipervínculo 2" xfId="2"/>
    <cellStyle name="Millares 2" xfId="3"/>
    <cellStyle name="Moneda 2" xfId="1"/>
    <cellStyle name="Moneda 3" xfId="5"/>
    <cellStyle name="Normal" xfId="0" builtinId="0"/>
    <cellStyle name="Normal 2" xfId="4"/>
  </cellStyles>
  <dxfs count="105">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67" formatCode="[$$-240A]\ #,##0;[Red]\-[$$-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rgb="FF000000"/>
          <bgColor rgb="FFFFFFFF"/>
        </patternFill>
      </fill>
    </dxf>
    <dxf>
      <font>
        <strike val="0"/>
        <outline val="0"/>
        <shadow val="0"/>
        <u val="none"/>
        <vertAlign val="baseline"/>
        <sz val="10"/>
        <color theme="0"/>
        <name val="Century Gothic"/>
        <scheme val="none"/>
      </font>
      <fill>
        <patternFill patternType="solid">
          <fgColor indexed="64"/>
          <bgColor theme="3" tint="-0.249977111117893"/>
        </patternFill>
      </fill>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67" formatCode="[$$-240A]\ #,##0;[Red]\-[$$-240A]\ #,##0"/>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rgb="FF000000"/>
          <bgColor rgb="FFFFFFFF"/>
        </patternFill>
      </fill>
    </dxf>
    <dxf>
      <font>
        <strike val="0"/>
        <outline val="0"/>
        <shadow val="0"/>
        <u val="none"/>
        <vertAlign val="baseline"/>
        <sz val="10"/>
        <color theme="0"/>
        <name val="Century Gothic"/>
        <scheme val="none"/>
      </font>
      <fill>
        <patternFill patternType="solid">
          <fgColor indexed="64"/>
          <bgColor theme="3" tint="-0.249977111117893"/>
        </patternFill>
      </fill>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4" formatCode="0.00%"/>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67" formatCode="[$$-240A]\ #,##0;[Red]\-[$$-240A]\ #,##0"/>
      <fill>
        <patternFill patternType="solid">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numFmt numFmtId="170" formatCode="[$$-240A]\ #,##0"/>
      <fill>
        <patternFill patternType="solid">
          <fgColor indexed="64"/>
          <bgColor theme="0"/>
        </patternFill>
      </fill>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scheme val="none"/>
      </font>
      <fill>
        <patternFill patternType="solid">
          <fgColor indexed="64"/>
          <bgColor theme="0"/>
        </patternFill>
      </fill>
    </dxf>
    <dxf>
      <font>
        <strike val="0"/>
        <outline val="0"/>
        <shadow val="0"/>
        <u val="none"/>
        <vertAlign val="baseline"/>
        <sz val="10"/>
        <color theme="0"/>
        <name val="Century Gothic"/>
        <scheme val="none"/>
      </font>
      <fill>
        <patternFill patternType="solid">
          <fgColor indexed="64"/>
          <bgColor theme="3"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222250</xdr:colOff>
      <xdr:row>0</xdr:row>
      <xdr:rowOff>116416</xdr:rowOff>
    </xdr:from>
    <xdr:to>
      <xdr:col>2</xdr:col>
      <xdr:colOff>29633</xdr:colOff>
      <xdr:row>3</xdr:row>
      <xdr:rowOff>42333</xdr:rowOff>
    </xdr:to>
    <xdr:pic>
      <xdr:nvPicPr>
        <xdr:cNvPr id="2" name="2 Imagen" descr="Descripción: TUNJO JPG"/>
        <xdr:cNvPicPr>
          <a:picLocks noChangeAspect="1" noChangeArrowheads="1"/>
        </xdr:cNvPicPr>
      </xdr:nvPicPr>
      <xdr:blipFill>
        <a:blip xmlns:r="http://schemas.openxmlformats.org/officeDocument/2006/relationships" r:embed="rId1"/>
        <a:srcRect/>
        <a:stretch>
          <a:fillRect/>
        </a:stretch>
      </xdr:blipFill>
      <xdr:spPr bwMode="auto">
        <a:xfrm>
          <a:off x="497417" y="116416"/>
          <a:ext cx="611716" cy="56091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222250</xdr:colOff>
      <xdr:row>0</xdr:row>
      <xdr:rowOff>116416</xdr:rowOff>
    </xdr:from>
    <xdr:to>
      <xdr:col>2</xdr:col>
      <xdr:colOff>29633</xdr:colOff>
      <xdr:row>3</xdr:row>
      <xdr:rowOff>42333</xdr:rowOff>
    </xdr:to>
    <xdr:pic>
      <xdr:nvPicPr>
        <xdr:cNvPr id="2" name="2 Imagen" descr="Descripción: TUNJO JPG"/>
        <xdr:cNvPicPr>
          <a:picLocks noChangeAspect="1" noChangeArrowheads="1"/>
        </xdr:cNvPicPr>
      </xdr:nvPicPr>
      <xdr:blipFill>
        <a:blip xmlns:r="http://schemas.openxmlformats.org/officeDocument/2006/relationships" r:embed="rId1"/>
        <a:srcRect/>
        <a:stretch>
          <a:fillRect/>
        </a:stretch>
      </xdr:blipFill>
      <xdr:spPr bwMode="auto">
        <a:xfrm>
          <a:off x="498475" y="116416"/>
          <a:ext cx="607483" cy="55456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222250</xdr:colOff>
      <xdr:row>0</xdr:row>
      <xdr:rowOff>116416</xdr:rowOff>
    </xdr:from>
    <xdr:to>
      <xdr:col>2</xdr:col>
      <xdr:colOff>29633</xdr:colOff>
      <xdr:row>3</xdr:row>
      <xdr:rowOff>42333</xdr:rowOff>
    </xdr:to>
    <xdr:pic>
      <xdr:nvPicPr>
        <xdr:cNvPr id="2" name="2 Imagen" descr="Descripción: TUNJO JPG"/>
        <xdr:cNvPicPr>
          <a:picLocks noChangeAspect="1" noChangeArrowheads="1"/>
        </xdr:cNvPicPr>
      </xdr:nvPicPr>
      <xdr:blipFill>
        <a:blip xmlns:r="http://schemas.openxmlformats.org/officeDocument/2006/relationships" r:embed="rId1"/>
        <a:srcRect/>
        <a:stretch>
          <a:fillRect/>
        </a:stretch>
      </xdr:blipFill>
      <xdr:spPr bwMode="auto">
        <a:xfrm>
          <a:off x="498475" y="116416"/>
          <a:ext cx="607483" cy="554567"/>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id="1" name="Tabla1" displayName="Tabla1" ref="B8:AH39" totalsRowShown="0" headerRowDxfId="104" dataDxfId="103">
  <autoFilter ref="B8:AH39"/>
  <tableColumns count="33">
    <tableColumn id="1" name="Año" dataDxfId="102"/>
    <tableColumn id="2" name="Referencia del Contrato" dataDxfId="101"/>
    <tableColumn id="3" name="Tipo de Contrato" dataDxfId="100"/>
    <tableColumn id="4" name="Modalidad de Contrataciòn" dataDxfId="99"/>
    <tableColumn id="5" name="Tipo Documento Proveedor" dataDxfId="98"/>
    <tableColumn id="6" name="Documento del Proveedor" dataDxfId="97"/>
    <tableColumn id="33" name="Digito de Verificaciòn2" dataDxfId="96"/>
    <tableColumn id="7" name="Nombre del Proveedor" dataDxfId="95"/>
    <tableColumn id="8" name="Objeto del Contrato" dataDxfId="94"/>
    <tableColumn id="9" name="Valor del Contrato" dataDxfId="93"/>
    <tableColumn id="10" name="Prorroga 1" dataDxfId="92"/>
    <tableColumn id="11" name="Prorroga 2" dataDxfId="91"/>
    <tableColumn id="12" name="Adiciòn 1" dataDxfId="90"/>
    <tableColumn id="13" name="Adiciòn 2" dataDxfId="89"/>
    <tableColumn id="14" name="Valor Total del Contrato" dataDxfId="88" dataCellStyle="Moneda 3">
      <calculatedColumnFormula>+Tabla1[[#This Row],[Valor del Contrato]]+Tabla1[[#This Row],[Adiciòn 1]]+Tabla1[[#This Row],[Adiciòn 2]]</calculatedColumnFormula>
    </tableColumn>
    <tableColumn id="15" name="URL Proceso" dataDxfId="87"/>
    <tableColumn id="16" name="Estudios Previos" dataDxfId="86"/>
    <tableColumn id="17" name="Numero CDP" dataDxfId="85"/>
    <tableColumn id="18" name="Registro Presupuestal" dataDxfId="84"/>
    <tableColumn id="20" name="Certificaciòn PAA" dataDxfId="83"/>
    <tableColumn id="21" name="Certificaciòn Planta" dataDxfId="82"/>
    <tableColumn id="22" name="Cumplimiento de Requisitos Legales" dataDxfId="81"/>
    <tableColumn id="23" name="Garantìa" dataDxfId="80"/>
    <tableColumn id="24" name="SECOP 2" dataDxfId="79"/>
    <tableColumn id="25" name="SIGEP " dataDxfId="78"/>
    <tableColumn id="26" name="SIA OBSERVA" dataDxfId="77"/>
    <tableColumn id="27" name="Fecha de Firma Acta de Inicio" dataDxfId="76"/>
    <tableColumn id="65" name="Fecha de terminación" dataDxfId="75"/>
    <tableColumn id="28" name="Porcentaje de Ejecuciòn Contractual" dataDxfId="74">
      <calculatedColumnFormula>IF(Tabla1[[#This Row],[Fecha de terminación]]&gt;TODAY(),(TODAY()-Tabla1[[#This Row],[Fecha de Firma Acta de Inicio]])/(Tabla1[[#This Row],[Fecha de terminación]]-Tabla1[[#This Row],[Fecha de Firma Acta de Inicio]]),1)</calculatedColumnFormula>
    </tableColumn>
    <tableColumn id="29" name="Nombre del Supervisor" dataDxfId="73"/>
    <tableColumn id="30" name="Cumplimiento de la Supervisiòn" dataDxfId="72">
      <calculatedColumnFormula>IF(Tabla1[[#This Row],[Fecha de terminación]]&gt;TODAY(),(TODAY()-Tabla1[[#This Row],[Fecha de Firma Acta de Inicio]])/(Tabla1[[#This Row],[Fecha de terminación]]-Tabla1[[#This Row],[Fecha de Firma Acta de Inicio]]),1)</calculatedColumnFormula>
    </tableColumn>
    <tableColumn id="31" name="Acta de Liquidaciòn" dataDxfId="71"/>
    <tableColumn id="32" name="Acta de Cierre" dataDxfId="70"/>
  </tableColumns>
  <tableStyleInfo name="TableStyleMedium2" showFirstColumn="0" showLastColumn="0" showRowStripes="1" showColumnStripes="0"/>
</table>
</file>

<file path=xl/tables/table2.xml><?xml version="1.0" encoding="utf-8"?>
<table xmlns="http://schemas.openxmlformats.org/spreadsheetml/2006/main" id="2" name="Tabla13" displayName="Tabla13" ref="B8:AH39" totalsRowShown="0" headerRowDxfId="69" dataDxfId="68">
  <autoFilter ref="B8:AH39"/>
  <tableColumns count="33">
    <tableColumn id="1" name="Año" dataDxfId="67"/>
    <tableColumn id="2" name="Referencia del Contrato" dataDxfId="66"/>
    <tableColumn id="3" name="Tipo de Contrato" dataDxfId="65"/>
    <tableColumn id="4" name="Modalidad de Contrataciòn" dataDxfId="64"/>
    <tableColumn id="5" name="Tipo Documento Proveedor" dataDxfId="63"/>
    <tableColumn id="6" name="Documento del Proveedor" dataDxfId="62"/>
    <tableColumn id="33" name="Digito de Verificaciòn2" dataDxfId="61"/>
    <tableColumn id="7" name="Nombre del Proveedor" dataDxfId="60"/>
    <tableColumn id="8" name="Objeto del Contrato" dataDxfId="59"/>
    <tableColumn id="9" name="Valor del Contrato" dataDxfId="58"/>
    <tableColumn id="10" name="Prorroga 1" dataDxfId="57"/>
    <tableColumn id="11" name="Prorroga 2" dataDxfId="56"/>
    <tableColumn id="12" name="Adiciòn 1" dataDxfId="55"/>
    <tableColumn id="13" name="Adiciòn 2" dataDxfId="54"/>
    <tableColumn id="14" name="Valor Total del Contrato" dataDxfId="53">
      <calculatedColumnFormula>+Tabla13[[#This Row],[Valor del Contrato]]+Tabla13[[#This Row],[Adiciòn 1]]+Tabla13[[#This Row],[Adiciòn 2]]</calculatedColumnFormula>
    </tableColumn>
    <tableColumn id="15" name="URL Proceso" dataDxfId="52"/>
    <tableColumn id="16" name="Estudios Previos" dataDxfId="51"/>
    <tableColumn id="17" name="Numero CDP" dataDxfId="50"/>
    <tableColumn id="18" name="Registro Presupuestal" dataDxfId="49"/>
    <tableColumn id="20" name="Certificaciòn PAA" dataDxfId="48"/>
    <tableColumn id="21" name="Certificaciòn Planta" dataDxfId="47"/>
    <tableColumn id="22" name="Cumplimiento de Requisitos Legales" dataDxfId="46"/>
    <tableColumn id="23" name="Garantìa" dataDxfId="45"/>
    <tableColumn id="24" name="SECOP 2" dataDxfId="44"/>
    <tableColumn id="25" name="SIGEP " dataDxfId="43"/>
    <tableColumn id="26" name="SIA OBSERVA" dataDxfId="42"/>
    <tableColumn id="27" name="Fecha de Firma Acta de Inicio" dataDxfId="41"/>
    <tableColumn id="65" name="Fecha de terminación" dataDxfId="40"/>
    <tableColumn id="28" name="Porcentaje de Ejecuciòn Contractual" dataDxfId="39">
      <calculatedColumnFormula>IF(Tabla13[[#This Row],[Fecha de terminación]]&gt;TODAY(),(TODAY()-Tabla13[[#This Row],[Fecha de Firma Acta de Inicio]])/(Tabla13[[#This Row],[Fecha de terminación]]-Tabla13[[#This Row],[Fecha de Firma Acta de Inicio]]),1)</calculatedColumnFormula>
    </tableColumn>
    <tableColumn id="29" name="Nombre del Supervisor" dataDxfId="38"/>
    <tableColumn id="30" name="Cumplimiento de la Supervisiòn" dataDxfId="37">
      <calculatedColumnFormula>IF(Tabla13[[#This Row],[Fecha de terminación]]&gt;TODAY(),(TODAY()-Tabla13[[#This Row],[Fecha de Firma Acta de Inicio]])/(Tabla13[[#This Row],[Fecha de terminación]]-Tabla13[[#This Row],[Fecha de Firma Acta de Inicio]]),1)</calculatedColumnFormula>
    </tableColumn>
    <tableColumn id="31" name="Acta de Liquidaciòn" dataDxfId="36"/>
    <tableColumn id="32" name="Acta de Cierre" dataDxfId="35"/>
  </tableColumns>
  <tableStyleInfo name="TableStyleMedium2" showFirstColumn="0" showLastColumn="0" showRowStripes="1" showColumnStripes="0"/>
</table>
</file>

<file path=xl/tables/table3.xml><?xml version="1.0" encoding="utf-8"?>
<table xmlns="http://schemas.openxmlformats.org/spreadsheetml/2006/main" id="3" name="Tabla134" displayName="Tabla134" ref="B8:AH38" totalsRowShown="0" headerRowDxfId="34" dataDxfId="33">
  <autoFilter ref="B8:AH38"/>
  <tableColumns count="33">
    <tableColumn id="1" name="Año" dataDxfId="32"/>
    <tableColumn id="2" name="Referencia del Contrato" dataDxfId="31"/>
    <tableColumn id="3" name="Tipo de Contrato" dataDxfId="30"/>
    <tableColumn id="4" name="Modalidad de Contrataciòn" dataDxfId="29"/>
    <tableColumn id="5" name="Tipo Documento Proveedor" dataDxfId="28"/>
    <tableColumn id="6" name="Documento del Proveedor" dataDxfId="27"/>
    <tableColumn id="33" name="Digito de Verificaciòn2" dataDxfId="26"/>
    <tableColumn id="7" name="Nombre del Proveedor" dataDxfId="25"/>
    <tableColumn id="8" name="Objeto del Contrato" dataDxfId="24"/>
    <tableColumn id="9" name="Valor del Contrato" dataDxfId="23"/>
    <tableColumn id="10" name="Prorroga 1" dataDxfId="22"/>
    <tableColumn id="11" name="Prorroga 2" dataDxfId="21"/>
    <tableColumn id="12" name="Adiciòn 1" dataDxfId="20"/>
    <tableColumn id="13" name="Adiciòn 2" dataDxfId="19"/>
    <tableColumn id="14" name="Valor Total del Contrato" dataDxfId="18">
      <calculatedColumnFormula>+Tabla134[[#This Row],[Valor del Contrato]]+Tabla134[[#This Row],[Adiciòn 1]]+Tabla134[[#This Row],[Adiciòn 2]]</calculatedColumnFormula>
    </tableColumn>
    <tableColumn id="15" name="URL Proceso" dataDxfId="17"/>
    <tableColumn id="16" name="Estudios Previos" dataDxfId="16"/>
    <tableColumn id="17" name="Numero CDP" dataDxfId="15"/>
    <tableColumn id="18" name="Registro Presupuestal" dataDxfId="14"/>
    <tableColumn id="20" name="Certificaciòn PAA" dataDxfId="13"/>
    <tableColumn id="21" name="Certificaciòn Planta" dataDxfId="12"/>
    <tableColumn id="22" name="Cumplimiento de Requisitos Legales" dataDxfId="11"/>
    <tableColumn id="23" name="Garantìa" dataDxfId="10"/>
    <tableColumn id="24" name="SECOP 2" dataDxfId="9"/>
    <tableColumn id="25" name="SIGEP " dataDxfId="8"/>
    <tableColumn id="26" name="SIA OBSERVA" dataDxfId="7"/>
    <tableColumn id="27" name="Fecha de Firma Acta de Inicio" dataDxfId="6"/>
    <tableColumn id="65" name="Fecha de terminación" dataDxfId="5"/>
    <tableColumn id="28" name="Porcentaje de Ejecuciòn Contractual" dataDxfId="4">
      <calculatedColumnFormula>IF(Tabla13[[#This Row],[Fecha de terminación]]&gt;TODAY(),(TODAY()-Tabla13[[#This Row],[Fecha de Firma Acta de Inicio]])/(Tabla13[[#This Row],[Fecha de terminación]]-Tabla13[[#This Row],[Fecha de Firma Acta de Inicio]]),1)</calculatedColumnFormula>
    </tableColumn>
    <tableColumn id="29" name="Nombre del Supervisor" dataDxfId="3"/>
    <tableColumn id="30" name="Cumplimiento de la Supervisiòn" dataDxfId="2">
      <calculatedColumnFormula>IF(Tabla13[[#This Row],[Fecha de terminación]]&gt;TODAY(),(TODAY()-Tabla13[[#This Row],[Fecha de Firma Acta de Inicio]])/(Tabla13[[#This Row],[Fecha de terminación]]-Tabla13[[#This Row],[Fecha de Firma Acta de Inicio]]),1)</calculatedColumnFormula>
    </tableColumn>
    <tableColumn id="31" name="Acta de Liquidaciòn" dataDxfId="1"/>
    <tableColumn id="32" name="Acta de Cierr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DetailView/Index?UniqueIdentifier=CO1.PCCNTR.5712122&amp;IsFromContractNotice=True&amp;ShowSpreadsheets=False&amp;isModal=true&amp;asPopupView=true" TargetMode="External"/><Relationship Id="rId13" Type="http://schemas.openxmlformats.org/officeDocument/2006/relationships/hyperlink" Target="https://community.secop.gov.co/Public/Tendering/ContractDetailView/Index?UniqueIdentifier=CO1.PCCNTR.5744762&amp;IsFromContractNotice=True&amp;ShowSpreadsheets=False&amp;isModal=true&amp;asPopupView=true" TargetMode="External"/><Relationship Id="rId18" Type="http://schemas.openxmlformats.org/officeDocument/2006/relationships/hyperlink" Target="https://community.secop.gov.co/Public/Tendering/ContractDetailView/Index?UniqueIdentifier=CO1.PCCNTR.6034179&amp;IsFromContractNotice=True&amp;ShowSpreadsheets=False&amp;isModal=true&amp;asPopupView=true" TargetMode="External"/><Relationship Id="rId3" Type="http://schemas.openxmlformats.org/officeDocument/2006/relationships/hyperlink" Target="https://community.secop.gov.co/Public/Tendering/ContractDetailView/Index?UniqueIdentifier=CO1.PCCNTR.5709220&amp;IsFromContractNotice=True&amp;ShowSpreadsheets=False&amp;isModal=true&amp;asPopupView=true" TargetMode="External"/><Relationship Id="rId21" Type="http://schemas.openxmlformats.org/officeDocument/2006/relationships/drawing" Target="../drawings/drawing1.xml"/><Relationship Id="rId7" Type="http://schemas.openxmlformats.org/officeDocument/2006/relationships/hyperlink" Target="https://community.secop.gov.co/Public/Tendering/ContractDetailView/Index?UniqueIdentifier=CO1.PCCNTR.5711253&amp;IsFromContractNotice=True&amp;ShowSpreadsheets=False&amp;isModal=true&amp;asPopupView=true" TargetMode="External"/><Relationship Id="rId12" Type="http://schemas.openxmlformats.org/officeDocument/2006/relationships/hyperlink" Target="https://community.secop.gov.co/Public/Tendering/ContractDetailView/Index?UniqueIdentifier=CO1.PCCNTR.5741296&amp;IsFromContractNotice=True&amp;ShowSpreadsheets=False&amp;isModal=true&amp;asPopupView=true" TargetMode="External"/><Relationship Id="rId17" Type="http://schemas.openxmlformats.org/officeDocument/2006/relationships/hyperlink" Target="https://colombiacompra.coupahost.com/order_headers/123798" TargetMode="External"/><Relationship Id="rId2" Type="http://schemas.openxmlformats.org/officeDocument/2006/relationships/hyperlink" Target="https://community.secop.gov.co/Public/Tendering/ContractDetailView/Index?UniqueIdentifier=CO1.PCCNTR.5708885&amp;IsFromContractNotice=True&amp;ShowSpreadsheets=False&amp;isModal=true&amp;asPopupView=true" TargetMode="External"/><Relationship Id="rId16" Type="http://schemas.openxmlformats.org/officeDocument/2006/relationships/hyperlink" Target="https://community.secop.gov.co/Public/Tendering/ContractDetailView/Index?UniqueIdentifier=CO1.PCCNTR.5811558&amp;IsFromContractNotice=True&amp;ShowSpreadsheets=False&amp;isModal=true&amp;asPopupView=true" TargetMode="External"/><Relationship Id="rId20" Type="http://schemas.openxmlformats.org/officeDocument/2006/relationships/printerSettings" Target="../printerSettings/printerSettings1.bin"/><Relationship Id="rId1" Type="http://schemas.openxmlformats.org/officeDocument/2006/relationships/hyperlink" Target="https://community.secop.gov.co/Public/Tendering/ContractDetailView/Index?UniqueIdentifier=CO1.PCCNTR.5708743&amp;IsFromContractNotice=True&amp;ShowSpreadsheets=False&amp;isModal=true&amp;asPopupView=true" TargetMode="External"/><Relationship Id="rId6" Type="http://schemas.openxmlformats.org/officeDocument/2006/relationships/hyperlink" Target="https://community.secop.gov.co/Public/Tendering/ContractDetailView/Index?UniqueIdentifier=CO1.PCCNTR.5711337&amp;IsFromContractNotice=True&amp;ShowSpreadsheets=False&amp;isModal=true&amp;asPopupView=true" TargetMode="External"/><Relationship Id="rId11" Type="http://schemas.openxmlformats.org/officeDocument/2006/relationships/hyperlink" Target="https://community.secop.gov.co/Public/Tendering/ContractDetailView/Index?UniqueIdentifier=CO1.PCCNTR.5725518&amp;IsFromContractNotice=True&amp;ShowSpreadsheets=False&amp;isModal=true&amp;asPopupView=true" TargetMode="External"/><Relationship Id="rId5" Type="http://schemas.openxmlformats.org/officeDocument/2006/relationships/hyperlink" Target="https://community.secop.gov.co/Public/Tendering/ContractDetailView/Index?UniqueIdentifier=CO1.PCCNTR.5711331&amp;IsFromContractNotice=True&amp;ShowSpreadsheets=False&amp;isModal=true&amp;asPopupView=true" TargetMode="External"/><Relationship Id="rId15" Type="http://schemas.openxmlformats.org/officeDocument/2006/relationships/hyperlink" Target="https://community.secop.gov.co/Public/Tendering/ContractDetailView/Index?UniqueIdentifier=CO1.PCCNTR.5811168&amp;IsFromContractNotice=True&amp;ShowSpreadsheets=False&amp;isModal=true&amp;asPopupView=true" TargetMode="External"/><Relationship Id="rId10" Type="http://schemas.openxmlformats.org/officeDocument/2006/relationships/hyperlink" Target="https://community.secop.gov.co/Public/Tendering/ContractDetailView/Index?UniqueIdentifier=CO1.PCCNTR.5723019&amp;IsFromContractNotice=True&amp;ShowSpreadsheets=False&amp;isModal=true&amp;asPopupView=true" TargetMode="External"/><Relationship Id="rId19" Type="http://schemas.openxmlformats.org/officeDocument/2006/relationships/hyperlink" Target="mailto:https://www.secop.gov.co/CO1ContractsManagement/Tendering/ProcurementContractEdit/View?docUniqueIdentifier=CO1.PCCNTR.6017311&amp;prevCtxUrl=https%3a%2f%2fwww.secop.gov.co%3a443%2fCO1ContractsManagement%2fTendering%2fProcurementContractManagement%2fInd" TargetMode="External"/><Relationship Id="rId4" Type="http://schemas.openxmlformats.org/officeDocument/2006/relationships/hyperlink" Target="https://community.secop.gov.co/Public/Tendering/ContractDetailView/Index?UniqueIdentifier=CO1.PCCNTR.5709489&amp;IsFromContractNotice=True&amp;ShowSpreadsheets=False&amp;isModal=true&amp;asPopupView=true" TargetMode="External"/><Relationship Id="rId9" Type="http://schemas.openxmlformats.org/officeDocument/2006/relationships/hyperlink" Target="https://community.secop.gov.co/Public/Tendering/ContractDetailView/Index?UniqueIdentifier=CO1.PCCNTR.5713117&amp;IsFromContractNotice=True&amp;ShowSpreadsheets=False&amp;isModal=true&amp;asPopupView=true" TargetMode="External"/><Relationship Id="rId14" Type="http://schemas.openxmlformats.org/officeDocument/2006/relationships/hyperlink" Target="https://community.secop.gov.co/Public/Tendering/ContractDetailView/Index?UniqueIdentifier=CO1.PCCNTR.5811558&amp;IsFromContractNotice=True&amp;ShowSpreadsheets=False&amp;isModal=true&amp;asPopupView=true" TargetMode="External"/><Relationship Id="rId2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ContractDetailView/Index?UniqueIdentifier=CO1.PCCNTR.6282220&amp;IsFromContractNotice=True&amp;ShowSpreadsheets=False&amp;isModal=true&amp;asPopupView=true" TargetMode="External"/><Relationship Id="rId7" Type="http://schemas.openxmlformats.org/officeDocument/2006/relationships/table" Target="../tables/table2.xml"/><Relationship Id="rId2" Type="http://schemas.openxmlformats.org/officeDocument/2006/relationships/hyperlink" Target="https://community.secop.gov.co/Public/Tendering/ContractDetailView/Index?UniqueIdentifier=CO1.PCCNTR.6282220&amp;IsFromContractNotice=True&amp;ShowSpreadsheets=False&amp;isModal=true&amp;asPopupView=true" TargetMode="External"/><Relationship Id="rId1" Type="http://schemas.openxmlformats.org/officeDocument/2006/relationships/hyperlink" Target="https://community.secop.gov.co/Public/Tendering/ContractDetailView/Index?UniqueIdentifier=CO1.PCCNTR.6281155&amp;IsFromContractNotice=True&amp;ShowSpreadsheets=False&amp;isModal=true&amp;asPopupView=true"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ommunity.secop.gov.co/Public/Tendering/ContractDetailView/Index?UniqueIdentifier=CO1.PCCNTR.6306516&amp;IsFromContractNotice=True&amp;ShowSpreadsheets=False&amp;isModal=true&amp;asPopupView=tru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ommunity.secop.gov.co/Public/Tendering/ContractDetailView/Index?UniqueIdentifier=CO1.PCCNTR.6438533&amp;IsFromContractNotice=True&amp;ShowSpreadsheets=False&amp;isModal=true&amp;asPopupView=true" TargetMode="External"/><Relationship Id="rId7" Type="http://schemas.openxmlformats.org/officeDocument/2006/relationships/table" Target="../tables/table3.xml"/><Relationship Id="rId2" Type="http://schemas.openxmlformats.org/officeDocument/2006/relationships/hyperlink" Target="https://community.secop.gov.co/Public/Tendering/ContractDetailView/Index?UniqueIdentifier=CO1.PCCNTR.6435220&amp;IsFromContractNotice=True&amp;ShowSpreadsheets=False&amp;isModal=true&amp;asPopupView=true" TargetMode="External"/><Relationship Id="rId1" Type="http://schemas.openxmlformats.org/officeDocument/2006/relationships/hyperlink" Target="https://community.secop.gov.co/Public/Tendering/ContractDetailView/Index?UniqueIdentifier=CO1.PCCNTR.6445517&amp;IsFromContractNotice=True&amp;ShowSpreadsheets=False&amp;isModal=true&amp;asPopupView=true"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secop.gov.co/CO1BusinessLine/Tendering/BuyerWorkArea/Index?DocUniqueIdentifier=CO1.BDOS.628111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66"/>
  <sheetViews>
    <sheetView topLeftCell="A37" zoomScale="90" zoomScaleNormal="90" workbookViewId="0">
      <selection activeCell="H1" sqref="H1:AE6"/>
    </sheetView>
  </sheetViews>
  <sheetFormatPr baseColWidth="10" defaultRowHeight="16.5" x14ac:dyDescent="0.3"/>
  <cols>
    <col min="1" max="1" width="4.140625" style="1" customWidth="1"/>
    <col min="2" max="2" width="12" style="1" customWidth="1"/>
    <col min="3" max="3" width="12.42578125" style="1" customWidth="1"/>
    <col min="4" max="4" width="15.28515625" style="1" customWidth="1"/>
    <col min="5" max="5" width="15.5703125" style="1" customWidth="1"/>
    <col min="6" max="6" width="13.28515625" style="1" customWidth="1"/>
    <col min="7" max="7" width="14.28515625" style="1" customWidth="1"/>
    <col min="8" max="8" width="12" style="1" customWidth="1"/>
    <col min="9" max="9" width="17.140625" style="1" customWidth="1"/>
    <col min="10" max="10" width="15.85546875" style="1" customWidth="1"/>
    <col min="11" max="11" width="15.42578125" style="1" customWidth="1"/>
    <col min="12" max="14" width="13" style="1" customWidth="1"/>
    <col min="15" max="15" width="12.85546875" style="1" customWidth="1"/>
    <col min="16" max="16" width="15.7109375" style="1" customWidth="1"/>
    <col min="17" max="18" width="13" style="1" customWidth="1"/>
    <col min="19" max="19" width="12.85546875" style="1" customWidth="1"/>
    <col min="20" max="20" width="12.42578125" style="1" customWidth="1"/>
    <col min="21" max="21" width="11" style="1" customWidth="1"/>
    <col min="22" max="22" width="13.7109375" style="1" customWidth="1"/>
    <col min="23" max="23" width="14" style="1" customWidth="1"/>
    <col min="24" max="28" width="13" style="1" customWidth="1"/>
    <col min="29" max="30" width="11.5703125" style="1" customWidth="1"/>
    <col min="31" max="31" width="13.42578125" style="1" customWidth="1"/>
    <col min="32" max="32" width="14" style="1" customWidth="1"/>
    <col min="33" max="33" width="9" style="1" customWidth="1"/>
    <col min="34" max="36" width="13" style="1" customWidth="1"/>
    <col min="37" max="16384" width="11.42578125" style="1"/>
  </cols>
  <sheetData>
    <row r="1" spans="2:34" x14ac:dyDescent="0.3">
      <c r="B1" s="170" t="s">
        <v>35</v>
      </c>
      <c r="C1" s="171"/>
      <c r="D1" s="171"/>
      <c r="E1" s="171"/>
      <c r="F1" s="171"/>
      <c r="G1" s="172"/>
      <c r="H1" s="188" t="s">
        <v>37</v>
      </c>
      <c r="I1" s="189"/>
      <c r="J1" s="189"/>
      <c r="K1" s="189"/>
      <c r="L1" s="189"/>
      <c r="M1" s="189"/>
      <c r="N1" s="189"/>
      <c r="O1" s="189"/>
      <c r="P1" s="189"/>
      <c r="Q1" s="189"/>
      <c r="R1" s="189"/>
      <c r="S1" s="189"/>
      <c r="T1" s="189"/>
      <c r="U1" s="189"/>
      <c r="V1" s="189"/>
      <c r="W1" s="189"/>
      <c r="X1" s="189"/>
      <c r="Y1" s="189"/>
      <c r="Z1" s="189"/>
      <c r="AA1" s="189"/>
      <c r="AB1" s="189"/>
      <c r="AC1" s="189"/>
      <c r="AD1" s="189"/>
      <c r="AE1" s="190"/>
      <c r="AF1" s="179" t="s">
        <v>36</v>
      </c>
      <c r="AG1" s="180"/>
      <c r="AH1" s="181"/>
    </row>
    <row r="2" spans="2:34" x14ac:dyDescent="0.3">
      <c r="B2" s="173"/>
      <c r="C2" s="174"/>
      <c r="D2" s="174"/>
      <c r="E2" s="174"/>
      <c r="F2" s="174"/>
      <c r="G2" s="175"/>
      <c r="H2" s="191"/>
      <c r="I2" s="192"/>
      <c r="J2" s="192"/>
      <c r="K2" s="192"/>
      <c r="L2" s="192"/>
      <c r="M2" s="192"/>
      <c r="N2" s="192"/>
      <c r="O2" s="192"/>
      <c r="P2" s="192"/>
      <c r="Q2" s="192"/>
      <c r="R2" s="192"/>
      <c r="S2" s="192"/>
      <c r="T2" s="192"/>
      <c r="U2" s="192"/>
      <c r="V2" s="192"/>
      <c r="W2" s="192"/>
      <c r="X2" s="192"/>
      <c r="Y2" s="192"/>
      <c r="Z2" s="192"/>
      <c r="AA2" s="192"/>
      <c r="AB2" s="192"/>
      <c r="AC2" s="192"/>
      <c r="AD2" s="192"/>
      <c r="AE2" s="193"/>
      <c r="AF2" s="182"/>
      <c r="AG2" s="183"/>
      <c r="AH2" s="184"/>
    </row>
    <row r="3" spans="2:34" x14ac:dyDescent="0.3">
      <c r="B3" s="173"/>
      <c r="C3" s="174"/>
      <c r="D3" s="174"/>
      <c r="E3" s="174"/>
      <c r="F3" s="174"/>
      <c r="G3" s="175"/>
      <c r="H3" s="191"/>
      <c r="I3" s="192"/>
      <c r="J3" s="192"/>
      <c r="K3" s="192"/>
      <c r="L3" s="192"/>
      <c r="M3" s="192"/>
      <c r="N3" s="192"/>
      <c r="O3" s="192"/>
      <c r="P3" s="192"/>
      <c r="Q3" s="192"/>
      <c r="R3" s="192"/>
      <c r="S3" s="192"/>
      <c r="T3" s="192"/>
      <c r="U3" s="192"/>
      <c r="V3" s="192"/>
      <c r="W3" s="192"/>
      <c r="X3" s="192"/>
      <c r="Y3" s="192"/>
      <c r="Z3" s="192"/>
      <c r="AA3" s="192"/>
      <c r="AB3" s="192"/>
      <c r="AC3" s="192"/>
      <c r="AD3" s="192"/>
      <c r="AE3" s="193"/>
      <c r="AF3" s="182"/>
      <c r="AG3" s="183"/>
      <c r="AH3" s="184"/>
    </row>
    <row r="4" spans="2:34" x14ac:dyDescent="0.3">
      <c r="B4" s="173"/>
      <c r="C4" s="174"/>
      <c r="D4" s="174"/>
      <c r="E4" s="174"/>
      <c r="F4" s="174"/>
      <c r="G4" s="175"/>
      <c r="H4" s="191"/>
      <c r="I4" s="192"/>
      <c r="J4" s="192"/>
      <c r="K4" s="192"/>
      <c r="L4" s="192"/>
      <c r="M4" s="192"/>
      <c r="N4" s="192"/>
      <c r="O4" s="192"/>
      <c r="P4" s="192"/>
      <c r="Q4" s="192"/>
      <c r="R4" s="192"/>
      <c r="S4" s="192"/>
      <c r="T4" s="192"/>
      <c r="U4" s="192"/>
      <c r="V4" s="192"/>
      <c r="W4" s="192"/>
      <c r="X4" s="192"/>
      <c r="Y4" s="192"/>
      <c r="Z4" s="192"/>
      <c r="AA4" s="192"/>
      <c r="AB4" s="192"/>
      <c r="AC4" s="192"/>
      <c r="AD4" s="192"/>
      <c r="AE4" s="193"/>
      <c r="AF4" s="182"/>
      <c r="AG4" s="183"/>
      <c r="AH4" s="184"/>
    </row>
    <row r="5" spans="2:34" x14ac:dyDescent="0.3">
      <c r="B5" s="173"/>
      <c r="C5" s="174"/>
      <c r="D5" s="174"/>
      <c r="E5" s="174"/>
      <c r="F5" s="174"/>
      <c r="G5" s="175"/>
      <c r="H5" s="191"/>
      <c r="I5" s="192"/>
      <c r="J5" s="192"/>
      <c r="K5" s="192"/>
      <c r="L5" s="192"/>
      <c r="M5" s="192"/>
      <c r="N5" s="192"/>
      <c r="O5" s="192"/>
      <c r="P5" s="192"/>
      <c r="Q5" s="192"/>
      <c r="R5" s="192"/>
      <c r="S5" s="192"/>
      <c r="T5" s="192"/>
      <c r="U5" s="192"/>
      <c r="V5" s="192"/>
      <c r="W5" s="192"/>
      <c r="X5" s="192"/>
      <c r="Y5" s="192"/>
      <c r="Z5" s="192"/>
      <c r="AA5" s="192"/>
      <c r="AB5" s="192"/>
      <c r="AC5" s="192"/>
      <c r="AD5" s="192"/>
      <c r="AE5" s="193"/>
      <c r="AF5" s="182"/>
      <c r="AG5" s="183"/>
      <c r="AH5" s="184"/>
    </row>
    <row r="6" spans="2:34" x14ac:dyDescent="0.3">
      <c r="B6" s="176"/>
      <c r="C6" s="177"/>
      <c r="D6" s="177"/>
      <c r="E6" s="177"/>
      <c r="F6" s="177"/>
      <c r="G6" s="178"/>
      <c r="H6" s="194"/>
      <c r="I6" s="195"/>
      <c r="J6" s="195"/>
      <c r="K6" s="195"/>
      <c r="L6" s="195"/>
      <c r="M6" s="195"/>
      <c r="N6" s="195"/>
      <c r="O6" s="195"/>
      <c r="P6" s="195"/>
      <c r="Q6" s="195"/>
      <c r="R6" s="195"/>
      <c r="S6" s="195"/>
      <c r="T6" s="195"/>
      <c r="U6" s="195"/>
      <c r="V6" s="195"/>
      <c r="W6" s="195"/>
      <c r="X6" s="195"/>
      <c r="Y6" s="195"/>
      <c r="Z6" s="195"/>
      <c r="AA6" s="195"/>
      <c r="AB6" s="195"/>
      <c r="AC6" s="195"/>
      <c r="AD6" s="195"/>
      <c r="AE6" s="196"/>
      <c r="AF6" s="185"/>
      <c r="AG6" s="186"/>
      <c r="AH6" s="187"/>
    </row>
    <row r="7" spans="2:34" ht="30.75" thickBot="1" x14ac:dyDescent="0.35">
      <c r="B7" s="7"/>
      <c r="C7" s="4"/>
      <c r="D7" s="4"/>
      <c r="E7" s="4"/>
      <c r="F7" s="4"/>
      <c r="G7" s="4"/>
      <c r="H7" s="4"/>
      <c r="I7" s="10" t="s">
        <v>28</v>
      </c>
      <c r="J7" s="4"/>
      <c r="K7" s="4"/>
      <c r="L7" s="4"/>
      <c r="M7" s="4"/>
      <c r="N7" s="4"/>
      <c r="O7" s="4"/>
      <c r="P7" s="4"/>
      <c r="Q7" s="4"/>
      <c r="R7" s="4"/>
      <c r="S7" s="4"/>
      <c r="T7" s="4"/>
      <c r="U7" s="11" t="s">
        <v>29</v>
      </c>
      <c r="V7" s="11"/>
      <c r="W7" s="4"/>
      <c r="X7" s="4"/>
      <c r="Y7" s="11" t="s">
        <v>30</v>
      </c>
      <c r="Z7" s="4"/>
      <c r="AA7" s="4"/>
      <c r="AB7" s="12"/>
      <c r="AC7" s="4"/>
      <c r="AD7" s="13" t="s">
        <v>31</v>
      </c>
      <c r="AE7" s="4"/>
      <c r="AF7" s="4"/>
      <c r="AG7" s="5"/>
      <c r="AH7" s="6"/>
    </row>
    <row r="8" spans="2:34" s="20" customFormat="1" ht="93" customHeight="1" x14ac:dyDescent="0.25">
      <c r="B8" s="14" t="s">
        <v>6</v>
      </c>
      <c r="C8" s="15" t="s">
        <v>5</v>
      </c>
      <c r="D8" s="15" t="s">
        <v>4</v>
      </c>
      <c r="E8" s="15" t="s">
        <v>3</v>
      </c>
      <c r="F8" s="16" t="s">
        <v>7</v>
      </c>
      <c r="G8" s="16" t="s">
        <v>56</v>
      </c>
      <c r="H8" s="16" t="s">
        <v>55</v>
      </c>
      <c r="I8" s="16" t="s">
        <v>2</v>
      </c>
      <c r="J8" s="16" t="s">
        <v>1</v>
      </c>
      <c r="K8" s="16" t="s">
        <v>0</v>
      </c>
      <c r="L8" s="17" t="s">
        <v>8</v>
      </c>
      <c r="M8" s="17" t="s">
        <v>9</v>
      </c>
      <c r="N8" s="17" t="s">
        <v>10</v>
      </c>
      <c r="O8" s="17" t="s">
        <v>11</v>
      </c>
      <c r="P8" s="16" t="s">
        <v>32</v>
      </c>
      <c r="Q8" s="16" t="s">
        <v>12</v>
      </c>
      <c r="R8" s="16" t="s">
        <v>13</v>
      </c>
      <c r="S8" s="16" t="s">
        <v>15</v>
      </c>
      <c r="T8" s="18" t="s">
        <v>14</v>
      </c>
      <c r="U8" s="16" t="s">
        <v>16</v>
      </c>
      <c r="V8" s="16" t="s">
        <v>17</v>
      </c>
      <c r="W8" s="16" t="s">
        <v>18</v>
      </c>
      <c r="X8" s="16" t="s">
        <v>20</v>
      </c>
      <c r="Y8" s="16" t="s">
        <v>19</v>
      </c>
      <c r="Z8" s="16" t="s">
        <v>21</v>
      </c>
      <c r="AA8" s="16" t="s">
        <v>22</v>
      </c>
      <c r="AB8" s="16" t="s">
        <v>34</v>
      </c>
      <c r="AC8" s="16" t="s">
        <v>33</v>
      </c>
      <c r="AD8" s="16" t="s">
        <v>23</v>
      </c>
      <c r="AE8" s="16" t="s">
        <v>24</v>
      </c>
      <c r="AF8" s="16" t="s">
        <v>25</v>
      </c>
      <c r="AG8" s="16" t="s">
        <v>26</v>
      </c>
      <c r="AH8" s="19" t="s">
        <v>27</v>
      </c>
    </row>
    <row r="9" spans="2:34" s="2" customFormat="1" ht="28.5" customHeight="1" x14ac:dyDescent="0.3">
      <c r="B9" s="36">
        <v>2024</v>
      </c>
      <c r="C9" s="36">
        <v>1</v>
      </c>
      <c r="D9" s="37" t="s">
        <v>43</v>
      </c>
      <c r="E9" s="37" t="s">
        <v>44</v>
      </c>
      <c r="F9" s="36" t="s">
        <v>45</v>
      </c>
      <c r="G9" s="38">
        <v>860052616</v>
      </c>
      <c r="H9" s="39">
        <v>1</v>
      </c>
      <c r="I9" s="40" t="s">
        <v>46</v>
      </c>
      <c r="J9" s="39" t="s">
        <v>47</v>
      </c>
      <c r="K9" s="131">
        <v>94899168</v>
      </c>
      <c r="L9" s="39" t="s">
        <v>48</v>
      </c>
      <c r="M9" s="39" t="s">
        <v>49</v>
      </c>
      <c r="N9" s="131">
        <v>43799616</v>
      </c>
      <c r="O9" s="131">
        <v>0</v>
      </c>
      <c r="P9" s="42">
        <f>+Tabla1[[#This Row],[Valor del Contrato]]+Tabla1[[#This Row],[Adiciòn 1]]+Tabla1[[#This Row],[Adiciòn 2]]</f>
        <v>138698784</v>
      </c>
      <c r="Q9" s="43" t="s">
        <v>50</v>
      </c>
      <c r="R9" s="44" t="s">
        <v>48</v>
      </c>
      <c r="S9" s="45">
        <v>1</v>
      </c>
      <c r="T9" s="36" t="s">
        <v>71</v>
      </c>
      <c r="U9" s="46" t="s">
        <v>48</v>
      </c>
      <c r="V9" s="46" t="s">
        <v>48</v>
      </c>
      <c r="W9" s="46" t="s">
        <v>48</v>
      </c>
      <c r="X9" s="46" t="s">
        <v>48</v>
      </c>
      <c r="Y9" s="46" t="s">
        <v>48</v>
      </c>
      <c r="Z9" s="46" t="s">
        <v>49</v>
      </c>
      <c r="AA9" s="46" t="s">
        <v>48</v>
      </c>
      <c r="AB9" s="46">
        <v>45293</v>
      </c>
      <c r="AC9" s="46">
        <v>45419</v>
      </c>
      <c r="AD9" s="47">
        <f ca="1">IF(Tabla1[[#This Row],[Fecha de terminación]]&gt;TODAY(),(TODAY()-Tabla1[[#This Row],[Fecha de Firma Acta de Inicio]])/(Tabla1[[#This Row],[Fecha de terminación]]-Tabla1[[#This Row],[Fecha de Firma Acta de Inicio]]),1)</f>
        <v>1</v>
      </c>
      <c r="AE9" s="48" t="s">
        <v>52</v>
      </c>
      <c r="AF9" s="47">
        <f ca="1">IF(Tabla1[[#This Row],[Fecha de terminación]]&gt;TODAY(),(TODAY()-Tabla1[[#This Row],[Fecha de Firma Acta de Inicio]])/(Tabla1[[#This Row],[Fecha de terminación]]-Tabla1[[#This Row],[Fecha de Firma Acta de Inicio]]),1)</f>
        <v>1</v>
      </c>
      <c r="AG9" s="36" t="s">
        <v>64</v>
      </c>
      <c r="AH9" s="36" t="s">
        <v>51</v>
      </c>
    </row>
    <row r="10" spans="2:34" ht="21" customHeight="1" x14ac:dyDescent="0.3">
      <c r="B10" s="49">
        <v>2024</v>
      </c>
      <c r="C10" s="36">
        <v>2</v>
      </c>
      <c r="D10" s="37" t="s">
        <v>43</v>
      </c>
      <c r="E10" s="37" t="s">
        <v>44</v>
      </c>
      <c r="F10" s="50" t="s">
        <v>80</v>
      </c>
      <c r="G10" s="51">
        <v>1110527111</v>
      </c>
      <c r="H10" s="51">
        <v>2</v>
      </c>
      <c r="I10" s="52" t="s">
        <v>53</v>
      </c>
      <c r="J10" s="52" t="s">
        <v>54</v>
      </c>
      <c r="K10" s="134">
        <v>7917000</v>
      </c>
      <c r="L10" s="53" t="s">
        <v>49</v>
      </c>
      <c r="M10" s="53" t="s">
        <v>49</v>
      </c>
      <c r="N10" s="131">
        <v>0</v>
      </c>
      <c r="O10" s="131">
        <v>0</v>
      </c>
      <c r="P10" s="42">
        <f>+Tabla1[[#This Row],[Valor del Contrato]]+Tabla1[[#This Row],[Adiciòn 1]]+Tabla1[[#This Row],[Adiciòn 2]]</f>
        <v>7917000</v>
      </c>
      <c r="Q10" s="55" t="s">
        <v>57</v>
      </c>
      <c r="R10" s="44" t="s">
        <v>48</v>
      </c>
      <c r="S10" s="49">
        <v>2</v>
      </c>
      <c r="T10" s="49">
        <v>2</v>
      </c>
      <c r="U10" s="49" t="s">
        <v>48</v>
      </c>
      <c r="V10" s="49" t="s">
        <v>51</v>
      </c>
      <c r="W10" s="46" t="s">
        <v>48</v>
      </c>
      <c r="X10" s="49" t="s">
        <v>49</v>
      </c>
      <c r="Y10" s="46" t="s">
        <v>48</v>
      </c>
      <c r="Z10" s="46" t="s">
        <v>48</v>
      </c>
      <c r="AA10" s="46" t="s">
        <v>48</v>
      </c>
      <c r="AB10" s="46">
        <v>45293</v>
      </c>
      <c r="AC10" s="56">
        <v>45382</v>
      </c>
      <c r="AD10" s="57">
        <f ca="1">IF(Tabla1[[#This Row],[Fecha de terminación]]&gt;TODAY(),(TODAY()-Tabla1[[#This Row],[Fecha de Firma Acta de Inicio]])/(Tabla1[[#This Row],[Fecha de terminación]]-Tabla1[[#This Row],[Fecha de Firma Acta de Inicio]]),1)</f>
        <v>1</v>
      </c>
      <c r="AE10" s="48" t="s">
        <v>52</v>
      </c>
      <c r="AF10" s="58">
        <f ca="1">IF(Tabla1[[#This Row],[Fecha de terminación]]&gt;TODAY(),(TODAY()-Tabla1[[#This Row],[Fecha de Firma Acta de Inicio]])/(Tabla1[[#This Row],[Fecha de terminación]]-Tabla1[[#This Row],[Fecha de Firma Acta de Inicio]]),1)</f>
        <v>1</v>
      </c>
      <c r="AG10" s="36" t="s">
        <v>65</v>
      </c>
      <c r="AH10" s="36" t="s">
        <v>51</v>
      </c>
    </row>
    <row r="11" spans="2:34" ht="23.25" customHeight="1" x14ac:dyDescent="0.3">
      <c r="B11" s="36">
        <v>2024</v>
      </c>
      <c r="C11" s="36">
        <v>3</v>
      </c>
      <c r="D11" s="37" t="s">
        <v>43</v>
      </c>
      <c r="E11" s="37" t="s">
        <v>44</v>
      </c>
      <c r="F11" s="36" t="s">
        <v>45</v>
      </c>
      <c r="G11" s="59">
        <v>900249499</v>
      </c>
      <c r="H11" s="36">
        <v>3</v>
      </c>
      <c r="I11" s="40" t="s">
        <v>58</v>
      </c>
      <c r="J11" s="40" t="s">
        <v>59</v>
      </c>
      <c r="K11" s="135">
        <v>5093205</v>
      </c>
      <c r="L11" s="60" t="s">
        <v>49</v>
      </c>
      <c r="M11" s="60" t="s">
        <v>49</v>
      </c>
      <c r="N11" s="131">
        <v>0</v>
      </c>
      <c r="O11" s="131">
        <v>0</v>
      </c>
      <c r="P11" s="42">
        <f>+Tabla1[[#This Row],[Valor del Contrato]]+Tabla1[[#This Row],[Adiciòn 1]]+Tabla1[[#This Row],[Adiciòn 2]]</f>
        <v>5093205</v>
      </c>
      <c r="Q11" s="43" t="s">
        <v>60</v>
      </c>
      <c r="R11" s="44" t="s">
        <v>48</v>
      </c>
      <c r="S11" s="36">
        <v>3</v>
      </c>
      <c r="T11" s="36">
        <v>3</v>
      </c>
      <c r="U11" s="49" t="s">
        <v>48</v>
      </c>
      <c r="V11" s="49" t="s">
        <v>51</v>
      </c>
      <c r="W11" s="46" t="s">
        <v>48</v>
      </c>
      <c r="X11" s="49" t="s">
        <v>49</v>
      </c>
      <c r="Y11" s="46" t="s">
        <v>48</v>
      </c>
      <c r="Z11" s="46" t="s">
        <v>49</v>
      </c>
      <c r="AA11" s="46" t="s">
        <v>48</v>
      </c>
      <c r="AB11" s="46">
        <v>45293</v>
      </c>
      <c r="AC11" s="56">
        <v>45382</v>
      </c>
      <c r="AD11" s="62">
        <f ca="1">IF(Tabla1[[#This Row],[Fecha de terminación]]&gt;TODAY(),(TODAY()-Tabla1[[#This Row],[Fecha de Firma Acta de Inicio]])/(Tabla1[[#This Row],[Fecha de terminación]]-Tabla1[[#This Row],[Fecha de Firma Acta de Inicio]]),1)</f>
        <v>1</v>
      </c>
      <c r="AE11" s="48" t="s">
        <v>52</v>
      </c>
      <c r="AF11" s="62">
        <f ca="1">IF(Tabla1[[#This Row],[Fecha de terminación]]&gt;TODAY(),(TODAY()-Tabla1[[#This Row],[Fecha de Firma Acta de Inicio]])/(Tabla1[[#This Row],[Fecha de terminación]]-Tabla1[[#This Row],[Fecha de Firma Acta de Inicio]]),1)</f>
        <v>1</v>
      </c>
      <c r="AG11" s="36" t="s">
        <v>51</v>
      </c>
      <c r="AH11" s="36" t="s">
        <v>48</v>
      </c>
    </row>
    <row r="12" spans="2:34" ht="29.25" customHeight="1" x14ac:dyDescent="0.3">
      <c r="B12" s="36">
        <v>2024</v>
      </c>
      <c r="C12" s="36">
        <v>4</v>
      </c>
      <c r="D12" s="37" t="s">
        <v>43</v>
      </c>
      <c r="E12" s="37" t="s">
        <v>44</v>
      </c>
      <c r="F12" s="36" t="s">
        <v>45</v>
      </c>
      <c r="G12" s="59">
        <v>901091383</v>
      </c>
      <c r="H12" s="36">
        <v>4</v>
      </c>
      <c r="I12" s="63" t="s">
        <v>61</v>
      </c>
      <c r="J12" s="40" t="s">
        <v>62</v>
      </c>
      <c r="K12" s="131">
        <v>35174139</v>
      </c>
      <c r="L12" s="39" t="s">
        <v>48</v>
      </c>
      <c r="M12" s="39" t="s">
        <v>49</v>
      </c>
      <c r="N12" s="131">
        <v>16234218</v>
      </c>
      <c r="O12" s="131">
        <v>0</v>
      </c>
      <c r="P12" s="42">
        <f>+Tabla1[[#This Row],[Valor del Contrato]]+Tabla1[[#This Row],[Adiciòn 1]]+Tabla1[[#This Row],[Adiciòn 2]]</f>
        <v>51408357</v>
      </c>
      <c r="Q12" s="43" t="s">
        <v>63</v>
      </c>
      <c r="R12" s="44" t="s">
        <v>48</v>
      </c>
      <c r="S12" s="36">
        <v>4</v>
      </c>
      <c r="T12" s="36" t="s">
        <v>70</v>
      </c>
      <c r="U12" s="49" t="s">
        <v>48</v>
      </c>
      <c r="V12" s="49" t="s">
        <v>51</v>
      </c>
      <c r="W12" s="46" t="s">
        <v>48</v>
      </c>
      <c r="X12" s="49" t="s">
        <v>49</v>
      </c>
      <c r="Y12" s="46" t="s">
        <v>48</v>
      </c>
      <c r="Z12" s="46" t="s">
        <v>49</v>
      </c>
      <c r="AA12" s="46" t="s">
        <v>48</v>
      </c>
      <c r="AB12" s="46">
        <v>45293</v>
      </c>
      <c r="AC12" s="64">
        <v>45419</v>
      </c>
      <c r="AD12" s="62">
        <f ca="1">IF(Tabla1[[#This Row],[Fecha de terminación]]&gt;TODAY(),(TODAY()-Tabla1[[#This Row],[Fecha de Firma Acta de Inicio]])/(Tabla1[[#This Row],[Fecha de terminación]]-Tabla1[[#This Row],[Fecha de Firma Acta de Inicio]]),1)</f>
        <v>1</v>
      </c>
      <c r="AE12" s="48" t="s">
        <v>52</v>
      </c>
      <c r="AF12" s="62">
        <f ca="1">IF(Tabla1[[#This Row],[Fecha de terminación]]&gt;TODAY(),(TODAY()-Tabla1[[#This Row],[Fecha de Firma Acta de Inicio]])/(Tabla1[[#This Row],[Fecha de terminación]]-Tabla1[[#This Row],[Fecha de Firma Acta de Inicio]]),1)</f>
        <v>1</v>
      </c>
      <c r="AG12" s="36" t="s">
        <v>64</v>
      </c>
      <c r="AH12" s="36" t="s">
        <v>51</v>
      </c>
    </row>
    <row r="13" spans="2:34" ht="20.25" customHeight="1" x14ac:dyDescent="0.3">
      <c r="B13" s="36">
        <v>2024</v>
      </c>
      <c r="C13" s="36">
        <v>5</v>
      </c>
      <c r="D13" s="37" t="s">
        <v>43</v>
      </c>
      <c r="E13" s="37" t="s">
        <v>44</v>
      </c>
      <c r="F13" s="36" t="s">
        <v>45</v>
      </c>
      <c r="G13" s="59">
        <v>830034499</v>
      </c>
      <c r="H13" s="36">
        <v>5</v>
      </c>
      <c r="I13" s="40" t="s">
        <v>66</v>
      </c>
      <c r="J13" s="40" t="s">
        <v>67</v>
      </c>
      <c r="K13" s="131">
        <v>38886132</v>
      </c>
      <c r="L13" s="39" t="s">
        <v>48</v>
      </c>
      <c r="M13" s="39" t="s">
        <v>48</v>
      </c>
      <c r="N13" s="131">
        <v>12962044</v>
      </c>
      <c r="O13" s="131">
        <v>6481022</v>
      </c>
      <c r="P13" s="42">
        <f>+Tabla1[[#This Row],[Valor del Contrato]]+Tabla1[[#This Row],[Adiciòn 1]]+Tabla1[[#This Row],[Adiciòn 2]]</f>
        <v>58329198</v>
      </c>
      <c r="Q13" s="43" t="s">
        <v>68</v>
      </c>
      <c r="R13" s="44" t="s">
        <v>48</v>
      </c>
      <c r="S13" s="36">
        <v>10</v>
      </c>
      <c r="T13" s="36" t="s">
        <v>69</v>
      </c>
      <c r="U13" s="49" t="s">
        <v>48</v>
      </c>
      <c r="V13" s="49" t="s">
        <v>51</v>
      </c>
      <c r="W13" s="46" t="s">
        <v>48</v>
      </c>
      <c r="X13" s="49" t="s">
        <v>49</v>
      </c>
      <c r="Y13" s="46" t="s">
        <v>48</v>
      </c>
      <c r="Z13" s="46" t="s">
        <v>49</v>
      </c>
      <c r="AA13" s="46" t="s">
        <v>48</v>
      </c>
      <c r="AB13" s="64">
        <v>45294</v>
      </c>
      <c r="AC13" s="64">
        <v>45427</v>
      </c>
      <c r="AD13" s="62">
        <f ca="1">IF(Tabla1[[#This Row],[Fecha de terminación]]&gt;TODAY(),(TODAY()-Tabla1[[#This Row],[Fecha de Firma Acta de Inicio]])/(Tabla1[[#This Row],[Fecha de terminación]]-Tabla1[[#This Row],[Fecha de Firma Acta de Inicio]]),1)</f>
        <v>1</v>
      </c>
      <c r="AE13" s="48" t="s">
        <v>72</v>
      </c>
      <c r="AF13" s="65">
        <f ca="1">IF(Tabla1[[#This Row],[Fecha de terminación]]&gt;TODAY(),(TODAY()-Tabla1[[#This Row],[Fecha de Firma Acta de Inicio]])/(Tabla1[[#This Row],[Fecha de terminación]]-Tabla1[[#This Row],[Fecha de Firma Acta de Inicio]]),1)</f>
        <v>1</v>
      </c>
      <c r="AG13" s="66" t="s">
        <v>64</v>
      </c>
      <c r="AH13" s="36" t="s">
        <v>51</v>
      </c>
    </row>
    <row r="14" spans="2:34" ht="27.75" customHeight="1" x14ac:dyDescent="0.3">
      <c r="B14" s="36">
        <v>2024</v>
      </c>
      <c r="C14" s="36">
        <v>6</v>
      </c>
      <c r="D14" s="66" t="s">
        <v>73</v>
      </c>
      <c r="E14" s="37" t="s">
        <v>44</v>
      </c>
      <c r="F14" s="36" t="s">
        <v>45</v>
      </c>
      <c r="G14" s="67">
        <v>830076864</v>
      </c>
      <c r="H14" s="36">
        <v>6</v>
      </c>
      <c r="I14" s="68" t="s">
        <v>74</v>
      </c>
      <c r="J14" s="69" t="s">
        <v>75</v>
      </c>
      <c r="K14" s="135">
        <v>26745000</v>
      </c>
      <c r="L14" s="60" t="s">
        <v>48</v>
      </c>
      <c r="M14" s="39" t="s">
        <v>49</v>
      </c>
      <c r="N14" s="132">
        <v>4754667</v>
      </c>
      <c r="O14" s="131">
        <v>0</v>
      </c>
      <c r="P14" s="42">
        <f>+Tabla1[[#This Row],[Valor del Contrato]]+Tabla1[[#This Row],[Adiciòn 1]]+Tabla1[[#This Row],[Adiciòn 2]]</f>
        <v>31499667</v>
      </c>
      <c r="Q14" s="70" t="s">
        <v>76</v>
      </c>
      <c r="R14" s="44" t="s">
        <v>48</v>
      </c>
      <c r="S14" s="36" t="s">
        <v>79</v>
      </c>
      <c r="T14" s="36" t="s">
        <v>78</v>
      </c>
      <c r="U14" s="49" t="s">
        <v>48</v>
      </c>
      <c r="V14" s="49" t="s">
        <v>51</v>
      </c>
      <c r="W14" s="46" t="s">
        <v>48</v>
      </c>
      <c r="X14" s="49" t="s">
        <v>49</v>
      </c>
      <c r="Y14" s="36" t="s">
        <v>48</v>
      </c>
      <c r="Z14" s="36" t="s">
        <v>49</v>
      </c>
      <c r="AA14" s="36" t="s">
        <v>48</v>
      </c>
      <c r="AB14" s="71">
        <v>45296</v>
      </c>
      <c r="AC14" s="71">
        <v>45398</v>
      </c>
      <c r="AD14" s="62">
        <f ca="1">IF(Tabla1[[#This Row],[Fecha de terminación]]&gt;TODAY(),(TODAY()-Tabla1[[#This Row],[Fecha de Firma Acta de Inicio]])/(Tabla1[[#This Row],[Fecha de terminación]]-Tabla1[[#This Row],[Fecha de Firma Acta de Inicio]]),1)</f>
        <v>1</v>
      </c>
      <c r="AE14" s="48" t="s">
        <v>77</v>
      </c>
      <c r="AF14" s="65">
        <f ca="1">IF(Tabla1[[#This Row],[Fecha de terminación]]&gt;TODAY(),(TODAY()-Tabla1[[#This Row],[Fecha de Firma Acta de Inicio]])/(Tabla1[[#This Row],[Fecha de terminación]]-Tabla1[[#This Row],[Fecha de Firma Acta de Inicio]]),1)</f>
        <v>1</v>
      </c>
      <c r="AG14" s="66" t="s">
        <v>64</v>
      </c>
      <c r="AH14" s="36" t="s">
        <v>51</v>
      </c>
    </row>
    <row r="15" spans="2:34" ht="21.75" customHeight="1" x14ac:dyDescent="0.3">
      <c r="B15" s="36">
        <v>2024</v>
      </c>
      <c r="C15" s="36">
        <v>7</v>
      </c>
      <c r="D15" s="37" t="s">
        <v>43</v>
      </c>
      <c r="E15" s="37" t="s">
        <v>44</v>
      </c>
      <c r="F15" s="50" t="s">
        <v>80</v>
      </c>
      <c r="G15" s="72">
        <v>10285865</v>
      </c>
      <c r="H15" s="36">
        <v>3</v>
      </c>
      <c r="I15" s="73" t="s">
        <v>82</v>
      </c>
      <c r="J15" s="74" t="s">
        <v>81</v>
      </c>
      <c r="K15" s="135">
        <v>16980000</v>
      </c>
      <c r="L15" s="39" t="s">
        <v>49</v>
      </c>
      <c r="M15" s="39" t="s">
        <v>49</v>
      </c>
      <c r="N15" s="131">
        <v>0</v>
      </c>
      <c r="O15" s="131">
        <v>0</v>
      </c>
      <c r="P15" s="42">
        <f>+Tabla1[[#This Row],[Valor del Contrato]]+Tabla1[[#This Row],[Adiciòn 1]]+Tabla1[[#This Row],[Adiciòn 2]]</f>
        <v>16980000</v>
      </c>
      <c r="Q15" s="43" t="s">
        <v>83</v>
      </c>
      <c r="R15" s="36" t="s">
        <v>48</v>
      </c>
      <c r="S15" s="36">
        <v>5</v>
      </c>
      <c r="T15" s="36">
        <v>10</v>
      </c>
      <c r="U15" s="49" t="s">
        <v>48</v>
      </c>
      <c r="V15" s="46" t="s">
        <v>48</v>
      </c>
      <c r="W15" s="46" t="s">
        <v>48</v>
      </c>
      <c r="X15" s="46" t="s">
        <v>48</v>
      </c>
      <c r="Y15" s="36" t="s">
        <v>48</v>
      </c>
      <c r="Z15" s="36" t="s">
        <v>48</v>
      </c>
      <c r="AA15" s="36" t="s">
        <v>48</v>
      </c>
      <c r="AB15" s="71">
        <v>45296</v>
      </c>
      <c r="AC15" s="71">
        <v>45382</v>
      </c>
      <c r="AD15" s="62">
        <f ca="1">IF(Tabla1[[#This Row],[Fecha de terminación]]&gt;TODAY(),(TODAY()-Tabla1[[#This Row],[Fecha de Firma Acta de Inicio]])/(Tabla1[[#This Row],[Fecha de terminación]]-Tabla1[[#This Row],[Fecha de Firma Acta de Inicio]]),1)</f>
        <v>1</v>
      </c>
      <c r="AE15" s="48" t="s">
        <v>77</v>
      </c>
      <c r="AF15" s="65">
        <f ca="1">IF(Tabla1[[#This Row],[Fecha de terminación]]&gt;TODAY(),(TODAY()-Tabla1[[#This Row],[Fecha de Firma Acta de Inicio]])/(Tabla1[[#This Row],[Fecha de terminación]]-Tabla1[[#This Row],[Fecha de Firma Acta de Inicio]]),1)</f>
        <v>1</v>
      </c>
      <c r="AG15" s="66" t="s">
        <v>65</v>
      </c>
      <c r="AH15" s="36" t="s">
        <v>51</v>
      </c>
    </row>
    <row r="16" spans="2:34" s="31" customFormat="1" ht="27.75" customHeight="1" x14ac:dyDescent="0.25">
      <c r="B16" s="36">
        <v>2024</v>
      </c>
      <c r="C16" s="36">
        <v>8</v>
      </c>
      <c r="D16" s="75" t="s">
        <v>43</v>
      </c>
      <c r="E16" s="75" t="s">
        <v>44</v>
      </c>
      <c r="F16" s="39" t="s">
        <v>45</v>
      </c>
      <c r="G16" s="38">
        <v>900862761</v>
      </c>
      <c r="H16" s="36">
        <v>1</v>
      </c>
      <c r="I16" s="40" t="s">
        <v>84</v>
      </c>
      <c r="J16" s="76" t="s">
        <v>85</v>
      </c>
      <c r="K16" s="136">
        <v>2817000</v>
      </c>
      <c r="L16" s="39" t="s">
        <v>49</v>
      </c>
      <c r="M16" s="39" t="s">
        <v>49</v>
      </c>
      <c r="N16" s="131">
        <v>0</v>
      </c>
      <c r="O16" s="131">
        <v>0</v>
      </c>
      <c r="P16" s="42">
        <f>+Tabla1[[#This Row],[Valor del Contrato]]+Tabla1[[#This Row],[Adiciòn 1]]+Tabla1[[#This Row],[Adiciòn 2]]</f>
        <v>2817000</v>
      </c>
      <c r="Q16" s="43" t="s">
        <v>86</v>
      </c>
      <c r="R16" s="44" t="s">
        <v>48</v>
      </c>
      <c r="S16" s="36">
        <v>6</v>
      </c>
      <c r="T16" s="36">
        <v>14</v>
      </c>
      <c r="U16" s="49" t="s">
        <v>48</v>
      </c>
      <c r="V16" s="49" t="s">
        <v>51</v>
      </c>
      <c r="W16" s="46" t="s">
        <v>48</v>
      </c>
      <c r="X16" s="46" t="s">
        <v>48</v>
      </c>
      <c r="Y16" s="36" t="s">
        <v>48</v>
      </c>
      <c r="Z16" s="36" t="s">
        <v>49</v>
      </c>
      <c r="AA16" s="36" t="s">
        <v>48</v>
      </c>
      <c r="AB16" s="71">
        <v>45296</v>
      </c>
      <c r="AC16" s="71">
        <v>45382</v>
      </c>
      <c r="AD16" s="62">
        <f ca="1">IF(Tabla1[[#This Row],[Fecha de terminación]]&gt;TODAY(),(TODAY()-Tabla1[[#This Row],[Fecha de Firma Acta de Inicio]])/(Tabla1[[#This Row],[Fecha de terminación]]-Tabla1[[#This Row],[Fecha de Firma Acta de Inicio]]),1)</f>
        <v>1</v>
      </c>
      <c r="AE16" s="48" t="s">
        <v>77</v>
      </c>
      <c r="AF16" s="77">
        <f ca="1">IF(Tabla1[[#This Row],[Fecha de terminación]]&gt;TODAY(),(TODAY()-Tabla1[[#This Row],[Fecha de Firma Acta de Inicio]])/(Tabla1[[#This Row],[Fecha de terminación]]-Tabla1[[#This Row],[Fecha de Firma Acta de Inicio]]),1)</f>
        <v>1</v>
      </c>
      <c r="AG16" s="66" t="s">
        <v>64</v>
      </c>
      <c r="AH16" s="36" t="s">
        <v>51</v>
      </c>
    </row>
    <row r="17" spans="2:34" ht="27" customHeight="1" x14ac:dyDescent="0.3">
      <c r="B17" s="36">
        <v>2024</v>
      </c>
      <c r="C17" s="36">
        <v>9</v>
      </c>
      <c r="D17" s="75" t="s">
        <v>43</v>
      </c>
      <c r="E17" s="37" t="s">
        <v>44</v>
      </c>
      <c r="F17" s="39" t="s">
        <v>45</v>
      </c>
      <c r="G17" s="38">
        <v>830076864</v>
      </c>
      <c r="H17" s="38">
        <v>4</v>
      </c>
      <c r="I17" s="40" t="s">
        <v>87</v>
      </c>
      <c r="J17" s="76" t="s">
        <v>88</v>
      </c>
      <c r="K17" s="131">
        <v>9150000</v>
      </c>
      <c r="L17" s="39" t="s">
        <v>49</v>
      </c>
      <c r="M17" s="39" t="s">
        <v>49</v>
      </c>
      <c r="N17" s="131">
        <v>0</v>
      </c>
      <c r="O17" s="131">
        <v>0</v>
      </c>
      <c r="P17" s="42">
        <f>+Tabla1[[#This Row],[Valor del Contrato]]+Tabla1[[#This Row],[Adiciòn 1]]+Tabla1[[#This Row],[Adiciòn 2]]</f>
        <v>9150000</v>
      </c>
      <c r="Q17" s="78" t="s">
        <v>89</v>
      </c>
      <c r="R17" s="36" t="s">
        <v>48</v>
      </c>
      <c r="S17" s="36">
        <v>8</v>
      </c>
      <c r="T17" s="36">
        <v>13</v>
      </c>
      <c r="U17" s="36" t="s">
        <v>48</v>
      </c>
      <c r="V17" s="49" t="s">
        <v>51</v>
      </c>
      <c r="W17" s="46" t="s">
        <v>48</v>
      </c>
      <c r="X17" s="46" t="s">
        <v>48</v>
      </c>
      <c r="Y17" s="36" t="s">
        <v>48</v>
      </c>
      <c r="Z17" s="36" t="s">
        <v>49</v>
      </c>
      <c r="AA17" s="36" t="s">
        <v>48</v>
      </c>
      <c r="AB17" s="71">
        <v>45296</v>
      </c>
      <c r="AC17" s="71">
        <v>45657</v>
      </c>
      <c r="AD17" s="65">
        <f ca="1">IF(Tabla1[[#This Row],[Fecha de terminación]]&gt;TODAY(),(TODAY()-Tabla1[[#This Row],[Fecha de Firma Acta de Inicio]])/(Tabla1[[#This Row],[Fecha de terminación]]-Tabla1[[#This Row],[Fecha de Firma Acta de Inicio]]),1)</f>
        <v>0.5817174515235457</v>
      </c>
      <c r="AE17" s="48" t="s">
        <v>77</v>
      </c>
      <c r="AF17" s="65">
        <f ca="1">IF(Tabla1[[#This Row],[Fecha de terminación]]&gt;TODAY(),(TODAY()-Tabla1[[#This Row],[Fecha de Firma Acta de Inicio]])/(Tabla1[[#This Row],[Fecha de terminación]]-Tabla1[[#This Row],[Fecha de Firma Acta de Inicio]]),1)</f>
        <v>0.5817174515235457</v>
      </c>
      <c r="AG17" s="66" t="s">
        <v>64</v>
      </c>
      <c r="AH17" s="36" t="s">
        <v>51</v>
      </c>
    </row>
    <row r="18" spans="2:34" ht="25.5" customHeight="1" x14ac:dyDescent="0.3">
      <c r="B18" s="36">
        <v>2024</v>
      </c>
      <c r="C18" s="36">
        <v>10</v>
      </c>
      <c r="D18" s="75" t="s">
        <v>43</v>
      </c>
      <c r="E18" s="37" t="s">
        <v>44</v>
      </c>
      <c r="F18" s="39" t="s">
        <v>45</v>
      </c>
      <c r="G18" s="59">
        <v>830029094</v>
      </c>
      <c r="H18" s="36">
        <v>9</v>
      </c>
      <c r="I18" s="40" t="s">
        <v>90</v>
      </c>
      <c r="J18" s="76" t="s">
        <v>91</v>
      </c>
      <c r="K18" s="131">
        <v>13842042</v>
      </c>
      <c r="L18" s="39" t="s">
        <v>48</v>
      </c>
      <c r="M18" s="39" t="s">
        <v>48</v>
      </c>
      <c r="N18" s="131">
        <v>4614014</v>
      </c>
      <c r="O18" s="131">
        <v>2307007</v>
      </c>
      <c r="P18" s="42">
        <f>+Tabla1[[#This Row],[Valor del Contrato]]+Tabla1[[#This Row],[Adiciòn 1]]+Tabla1[[#This Row],[Adiciòn 2]]</f>
        <v>20763063</v>
      </c>
      <c r="Q18" s="43" t="s">
        <v>92</v>
      </c>
      <c r="R18" s="36" t="s">
        <v>48</v>
      </c>
      <c r="S18" s="44" t="s">
        <v>93</v>
      </c>
      <c r="T18" s="66" t="s">
        <v>94</v>
      </c>
      <c r="U18" s="36" t="s">
        <v>48</v>
      </c>
      <c r="V18" s="49" t="s">
        <v>51</v>
      </c>
      <c r="W18" s="46" t="s">
        <v>48</v>
      </c>
      <c r="X18" s="46" t="s">
        <v>48</v>
      </c>
      <c r="Y18" s="36" t="s">
        <v>48</v>
      </c>
      <c r="Z18" s="36" t="s">
        <v>49</v>
      </c>
      <c r="AA18" s="36" t="s">
        <v>48</v>
      </c>
      <c r="AB18" s="71">
        <v>45295</v>
      </c>
      <c r="AC18" s="71">
        <v>45427</v>
      </c>
      <c r="AD18" s="65">
        <f ca="1">IF(Tabla1[[#This Row],[Fecha de terminación]]&gt;TODAY(),(TODAY()-Tabla1[[#This Row],[Fecha de Firma Acta de Inicio]])/(Tabla1[[#This Row],[Fecha de terminación]]-Tabla1[[#This Row],[Fecha de Firma Acta de Inicio]]),1)</f>
        <v>1</v>
      </c>
      <c r="AE18" s="48" t="s">
        <v>72</v>
      </c>
      <c r="AF18" s="65">
        <f ca="1">IF(Tabla1[[#This Row],[Fecha de terminación]]&gt;TODAY(),(TODAY()-Tabla1[[#This Row],[Fecha de Firma Acta de Inicio]])/(Tabla1[[#This Row],[Fecha de terminación]]-Tabla1[[#This Row],[Fecha de Firma Acta de Inicio]]),1)</f>
        <v>1</v>
      </c>
      <c r="AG18" s="66" t="s">
        <v>64</v>
      </c>
      <c r="AH18" s="36" t="s">
        <v>51</v>
      </c>
    </row>
    <row r="19" spans="2:34" ht="39.75" customHeight="1" x14ac:dyDescent="0.3">
      <c r="B19" s="36">
        <v>2024</v>
      </c>
      <c r="C19" s="36">
        <v>11</v>
      </c>
      <c r="D19" s="75" t="s">
        <v>43</v>
      </c>
      <c r="E19" s="37" t="s">
        <v>44</v>
      </c>
      <c r="F19" s="39" t="s">
        <v>45</v>
      </c>
      <c r="G19" s="38">
        <v>800059311</v>
      </c>
      <c r="H19" s="38">
        <v>1</v>
      </c>
      <c r="I19" s="40" t="s">
        <v>95</v>
      </c>
      <c r="J19" s="76" t="s">
        <v>96</v>
      </c>
      <c r="K19" s="131">
        <v>19849200</v>
      </c>
      <c r="L19" s="39" t="s">
        <v>48</v>
      </c>
      <c r="M19" s="39" t="s">
        <v>48</v>
      </c>
      <c r="N19" s="133">
        <v>7443450</v>
      </c>
      <c r="O19" s="131">
        <v>0</v>
      </c>
      <c r="P19" s="42">
        <f>+Tabla1[[#This Row],[Valor del Contrato]]+Tabla1[[#This Row],[Adiciòn 1]]+Tabla1[[#This Row],[Adiciòn 2]]</f>
        <v>27292650</v>
      </c>
      <c r="Q19" s="43" t="s">
        <v>99</v>
      </c>
      <c r="R19" s="36" t="s">
        <v>48</v>
      </c>
      <c r="S19" s="44">
        <v>316</v>
      </c>
      <c r="T19" s="44" t="s">
        <v>102</v>
      </c>
      <c r="U19" s="36" t="s">
        <v>48</v>
      </c>
      <c r="V19" s="49" t="s">
        <v>51</v>
      </c>
      <c r="W19" s="46" t="s">
        <v>48</v>
      </c>
      <c r="X19" s="49" t="s">
        <v>49</v>
      </c>
      <c r="Y19" s="36" t="s">
        <v>48</v>
      </c>
      <c r="Z19" s="36" t="s">
        <v>49</v>
      </c>
      <c r="AA19" s="36" t="s">
        <v>48</v>
      </c>
      <c r="AB19" s="71">
        <v>45296</v>
      </c>
      <c r="AC19" s="71">
        <v>45458</v>
      </c>
      <c r="AD19" s="65">
        <f ca="1">IF(Tabla1[[#This Row],[Fecha de terminación]]&gt;TODAY(),(TODAY()-Tabla1[[#This Row],[Fecha de Firma Acta de Inicio]])/(Tabla1[[#This Row],[Fecha de terminación]]-Tabla1[[#This Row],[Fecha de Firma Acta de Inicio]]),1)</f>
        <v>1</v>
      </c>
      <c r="AE19" s="48" t="s">
        <v>72</v>
      </c>
      <c r="AF19" s="65">
        <f ca="1">IF(Tabla1[[#This Row],[Fecha de terminación]]&gt;TODAY(),(TODAY()-Tabla1[[#This Row],[Fecha de Firma Acta de Inicio]])/(Tabla1[[#This Row],[Fecha de terminación]]-Tabla1[[#This Row],[Fecha de Firma Acta de Inicio]]),1)</f>
        <v>1</v>
      </c>
      <c r="AG19" s="66" t="s">
        <v>64</v>
      </c>
      <c r="AH19" s="36" t="s">
        <v>51</v>
      </c>
    </row>
    <row r="20" spans="2:34" ht="21" customHeight="1" x14ac:dyDescent="0.3">
      <c r="B20" s="36">
        <v>2024</v>
      </c>
      <c r="C20" s="36">
        <v>12</v>
      </c>
      <c r="D20" s="75" t="s">
        <v>43</v>
      </c>
      <c r="E20" s="37" t="s">
        <v>44</v>
      </c>
      <c r="F20" s="39" t="s">
        <v>45</v>
      </c>
      <c r="G20" s="79">
        <v>800215065</v>
      </c>
      <c r="H20" s="38">
        <v>4</v>
      </c>
      <c r="I20" s="40" t="s">
        <v>97</v>
      </c>
      <c r="J20" s="76" t="s">
        <v>98</v>
      </c>
      <c r="K20" s="131">
        <v>4315200</v>
      </c>
      <c r="L20" s="39" t="s">
        <v>49</v>
      </c>
      <c r="M20" s="39" t="s">
        <v>49</v>
      </c>
      <c r="N20" s="131">
        <v>0</v>
      </c>
      <c r="O20" s="131">
        <v>0</v>
      </c>
      <c r="P20" s="42">
        <f>+Tabla1[[#This Row],[Valor del Contrato]]+Tabla1[[#This Row],[Adiciòn 1]]+Tabla1[[#This Row],[Adiciòn 2]]</f>
        <v>4315200</v>
      </c>
      <c r="Q20" s="43" t="s">
        <v>100</v>
      </c>
      <c r="R20" s="36" t="s">
        <v>48</v>
      </c>
      <c r="S20" s="44">
        <v>18</v>
      </c>
      <c r="T20" s="44">
        <v>18</v>
      </c>
      <c r="U20" s="36" t="s">
        <v>48</v>
      </c>
      <c r="V20" s="49" t="s">
        <v>51</v>
      </c>
      <c r="W20" s="46" t="s">
        <v>48</v>
      </c>
      <c r="X20" s="49" t="s">
        <v>49</v>
      </c>
      <c r="Y20" s="36" t="s">
        <v>48</v>
      </c>
      <c r="Z20" s="36" t="s">
        <v>49</v>
      </c>
      <c r="AA20" s="36" t="s">
        <v>48</v>
      </c>
      <c r="AB20" s="71">
        <v>45297</v>
      </c>
      <c r="AC20" s="71">
        <v>45657</v>
      </c>
      <c r="AD20" s="65">
        <f ca="1">IF(Tabla1[[#This Row],[Fecha de terminación]]&gt;TODAY(),(TODAY()-Tabla1[[#This Row],[Fecha de Firma Acta de Inicio]])/(Tabla1[[#This Row],[Fecha de terminación]]-Tabla1[[#This Row],[Fecha de Firma Acta de Inicio]]),1)</f>
        <v>0.5805555555555556</v>
      </c>
      <c r="AE20" s="48" t="s">
        <v>72</v>
      </c>
      <c r="AF20" s="65">
        <f ca="1">IF(Tabla1[[#This Row],[Fecha de terminación]]&gt;TODAY(),(TODAY()-Tabla1[[#This Row],[Fecha de Firma Acta de Inicio]])/(Tabla1[[#This Row],[Fecha de terminación]]-Tabla1[[#This Row],[Fecha de Firma Acta de Inicio]]),1)</f>
        <v>0.5805555555555556</v>
      </c>
      <c r="AG20" s="37" t="s">
        <v>103</v>
      </c>
      <c r="AH20" s="36" t="s">
        <v>51</v>
      </c>
    </row>
    <row r="21" spans="2:34" ht="33" customHeight="1" x14ac:dyDescent="0.3">
      <c r="B21" s="36">
        <v>2024</v>
      </c>
      <c r="C21" s="80">
        <v>13</v>
      </c>
      <c r="D21" s="75" t="s">
        <v>43</v>
      </c>
      <c r="E21" s="37" t="s">
        <v>44</v>
      </c>
      <c r="F21" s="39" t="s">
        <v>45</v>
      </c>
      <c r="G21" s="38">
        <v>800074912</v>
      </c>
      <c r="H21" s="39">
        <v>1</v>
      </c>
      <c r="I21" s="40" t="s">
        <v>105</v>
      </c>
      <c r="J21" s="39" t="s">
        <v>106</v>
      </c>
      <c r="K21" s="133">
        <v>6568000</v>
      </c>
      <c r="L21" s="39" t="s">
        <v>49</v>
      </c>
      <c r="M21" s="39" t="s">
        <v>49</v>
      </c>
      <c r="N21" s="131">
        <v>0</v>
      </c>
      <c r="O21" s="131">
        <v>0</v>
      </c>
      <c r="P21" s="42">
        <f>+Tabla1[[#This Row],[Valor del Contrato]]+Tabla1[[#This Row],[Adiciòn 1]]+Tabla1[[#This Row],[Adiciòn 2]]</f>
        <v>6568000</v>
      </c>
      <c r="Q21" s="43" t="s">
        <v>101</v>
      </c>
      <c r="R21" s="36" t="s">
        <v>48</v>
      </c>
      <c r="S21" s="44">
        <v>17</v>
      </c>
      <c r="T21" s="44">
        <v>23</v>
      </c>
      <c r="U21" s="36" t="s">
        <v>48</v>
      </c>
      <c r="V21" s="49" t="s">
        <v>51</v>
      </c>
      <c r="W21" s="46" t="s">
        <v>48</v>
      </c>
      <c r="X21" s="49" t="s">
        <v>49</v>
      </c>
      <c r="Y21" s="36" t="s">
        <v>48</v>
      </c>
      <c r="Z21" s="36" t="s">
        <v>49</v>
      </c>
      <c r="AA21" s="36" t="s">
        <v>48</v>
      </c>
      <c r="AB21" s="71">
        <v>45306</v>
      </c>
      <c r="AC21" s="71">
        <v>45336</v>
      </c>
      <c r="AD21" s="65">
        <f ca="1">IF(Tabla1[[#This Row],[Fecha de terminación]]&gt;TODAY(),(TODAY()-Tabla1[[#This Row],[Fecha de Firma Acta de Inicio]])/(Tabla1[[#This Row],[Fecha de terminación]]-Tabla1[[#This Row],[Fecha de Firma Acta de Inicio]]),1)</f>
        <v>1</v>
      </c>
      <c r="AE21" s="48" t="s">
        <v>72</v>
      </c>
      <c r="AF21" s="65">
        <f ca="1">IF(Tabla1[[#This Row],[Fecha de terminación]]&gt;TODAY(),(TODAY()-Tabla1[[#This Row],[Fecha de Firma Acta de Inicio]])/(Tabla1[[#This Row],[Fecha de terminación]]-Tabla1[[#This Row],[Fecha de Firma Acta de Inicio]]),1)</f>
        <v>1</v>
      </c>
      <c r="AG21" s="81" t="s">
        <v>51</v>
      </c>
      <c r="AH21" s="37" t="s">
        <v>114</v>
      </c>
    </row>
    <row r="22" spans="2:34" ht="33.75" customHeight="1" x14ac:dyDescent="0.3">
      <c r="B22" s="49">
        <v>2024</v>
      </c>
      <c r="C22" s="82">
        <v>14</v>
      </c>
      <c r="D22" s="83" t="s">
        <v>104</v>
      </c>
      <c r="E22" s="37" t="s">
        <v>44</v>
      </c>
      <c r="F22" s="39" t="s">
        <v>45</v>
      </c>
      <c r="G22" s="38">
        <v>830002115</v>
      </c>
      <c r="H22" s="39">
        <v>9</v>
      </c>
      <c r="I22" s="40" t="s">
        <v>107</v>
      </c>
      <c r="J22" s="39" t="s">
        <v>108</v>
      </c>
      <c r="K22" s="137">
        <v>14913000</v>
      </c>
      <c r="L22" s="39" t="s">
        <v>49</v>
      </c>
      <c r="M22" s="39" t="s">
        <v>49</v>
      </c>
      <c r="N22" s="131">
        <v>0</v>
      </c>
      <c r="O22" s="131">
        <v>0</v>
      </c>
      <c r="P22" s="42">
        <f>+Tabla1[[#This Row],[Valor del Contrato]]+Tabla1[[#This Row],[Adiciòn 1]]+Tabla1[[#This Row],[Adiciòn 2]]</f>
        <v>14913000</v>
      </c>
      <c r="Q22" s="43" t="s">
        <v>115</v>
      </c>
      <c r="R22" s="36" t="s">
        <v>48</v>
      </c>
      <c r="S22" s="84">
        <v>19</v>
      </c>
      <c r="T22" s="84">
        <v>24</v>
      </c>
      <c r="U22" s="36" t="s">
        <v>48</v>
      </c>
      <c r="V22" s="49" t="s">
        <v>51</v>
      </c>
      <c r="W22" s="46" t="s">
        <v>48</v>
      </c>
      <c r="X22" s="49" t="s">
        <v>49</v>
      </c>
      <c r="Y22" s="36" t="s">
        <v>48</v>
      </c>
      <c r="Z22" s="36" t="s">
        <v>49</v>
      </c>
      <c r="AA22" s="36" t="s">
        <v>48</v>
      </c>
      <c r="AB22" s="85">
        <v>45307</v>
      </c>
      <c r="AC22" s="85">
        <v>45657</v>
      </c>
      <c r="AD22" s="86">
        <f ca="1">IF(Tabla1[[#This Row],[Fecha de terminación]]&gt;TODAY(),(TODAY()-Tabla1[[#This Row],[Fecha de Firma Acta de Inicio]])/(Tabla1[[#This Row],[Fecha de terminación]]-Tabla1[[#This Row],[Fecha de Firma Acta de Inicio]]),1)</f>
        <v>0.56857142857142862</v>
      </c>
      <c r="AE22" s="48" t="s">
        <v>72</v>
      </c>
      <c r="AF22" s="86">
        <f ca="1">IF(Tabla1[[#This Row],[Fecha de terminación]]&gt;TODAY(),(TODAY()-Tabla1[[#This Row],[Fecha de Firma Acta de Inicio]])/(Tabla1[[#This Row],[Fecha de terminación]]-Tabla1[[#This Row],[Fecha de Firma Acta de Inicio]]),1)</f>
        <v>0.56857142857142862</v>
      </c>
      <c r="AG22" s="37" t="s">
        <v>103</v>
      </c>
      <c r="AH22" s="36" t="s">
        <v>51</v>
      </c>
    </row>
    <row r="23" spans="2:34" ht="37.5" customHeight="1" x14ac:dyDescent="0.3">
      <c r="B23" s="49">
        <v>2024</v>
      </c>
      <c r="C23" s="82">
        <v>15</v>
      </c>
      <c r="D23" s="81" t="s">
        <v>104</v>
      </c>
      <c r="E23" s="37" t="s">
        <v>44</v>
      </c>
      <c r="F23" s="39" t="s">
        <v>45</v>
      </c>
      <c r="G23" s="38">
        <v>830076864</v>
      </c>
      <c r="H23" s="38">
        <v>4</v>
      </c>
      <c r="I23" s="40" t="s">
        <v>87</v>
      </c>
      <c r="J23" s="39" t="s">
        <v>109</v>
      </c>
      <c r="K23" s="131">
        <v>43734000</v>
      </c>
      <c r="L23" s="39" t="s">
        <v>49</v>
      </c>
      <c r="M23" s="39" t="s">
        <v>49</v>
      </c>
      <c r="N23" s="131">
        <v>0</v>
      </c>
      <c r="O23" s="131">
        <v>0</v>
      </c>
      <c r="P23" s="42">
        <f>+Tabla1[[#This Row],[Valor del Contrato]]+Tabla1[[#This Row],[Adiciòn 1]]+Tabla1[[#This Row],[Adiciòn 2]]</f>
        <v>43734000</v>
      </c>
      <c r="Q23" s="43" t="s">
        <v>116</v>
      </c>
      <c r="R23" s="36" t="s">
        <v>48</v>
      </c>
      <c r="S23" s="84">
        <v>26</v>
      </c>
      <c r="T23" s="84">
        <v>25</v>
      </c>
      <c r="U23" s="36" t="s">
        <v>48</v>
      </c>
      <c r="V23" s="49" t="s">
        <v>51</v>
      </c>
      <c r="W23" s="46" t="s">
        <v>48</v>
      </c>
      <c r="X23" s="49" t="s">
        <v>49</v>
      </c>
      <c r="Y23" s="36" t="s">
        <v>48</v>
      </c>
      <c r="Z23" s="36" t="s">
        <v>49</v>
      </c>
      <c r="AA23" s="36" t="s">
        <v>48</v>
      </c>
      <c r="AB23" s="85">
        <v>45307</v>
      </c>
      <c r="AC23" s="85">
        <v>45337</v>
      </c>
      <c r="AD23" s="86">
        <f ca="1">IF(Tabla1[[#This Row],[Fecha de terminación]]&gt;TODAY(),(TODAY()-Tabla1[[#This Row],[Fecha de Firma Acta de Inicio]])/(Tabla1[[#This Row],[Fecha de terminación]]-Tabla1[[#This Row],[Fecha de Firma Acta de Inicio]]),1)</f>
        <v>1</v>
      </c>
      <c r="AE23" s="48" t="s">
        <v>77</v>
      </c>
      <c r="AF23" s="86">
        <f ca="1">IF(Tabla1[[#This Row],[Fecha de terminación]]&gt;TODAY(),(TODAY()-Tabla1[[#This Row],[Fecha de Firma Acta de Inicio]])/(Tabla1[[#This Row],[Fecha de terminación]]-Tabla1[[#This Row],[Fecha de Firma Acta de Inicio]]),1)</f>
        <v>1</v>
      </c>
      <c r="AG23" s="87" t="s">
        <v>65</v>
      </c>
      <c r="AH23" s="36" t="s">
        <v>51</v>
      </c>
    </row>
    <row r="24" spans="2:34" ht="21.75" customHeight="1" x14ac:dyDescent="0.3">
      <c r="B24" s="49">
        <v>2024</v>
      </c>
      <c r="C24" s="60">
        <v>16</v>
      </c>
      <c r="D24" s="75" t="s">
        <v>43</v>
      </c>
      <c r="E24" s="37" t="s">
        <v>44</v>
      </c>
      <c r="F24" s="50" t="s">
        <v>80</v>
      </c>
      <c r="G24" s="38">
        <v>1019093729</v>
      </c>
      <c r="H24" s="38">
        <v>9</v>
      </c>
      <c r="I24" s="40" t="s">
        <v>110</v>
      </c>
      <c r="J24" s="39" t="s">
        <v>111</v>
      </c>
      <c r="K24" s="131">
        <v>12870000</v>
      </c>
      <c r="L24" s="39" t="s">
        <v>49</v>
      </c>
      <c r="M24" s="39" t="s">
        <v>49</v>
      </c>
      <c r="N24" s="131">
        <v>0</v>
      </c>
      <c r="O24" s="131">
        <v>0</v>
      </c>
      <c r="P24" s="42">
        <f>+Tabla1[[#This Row],[Valor del Contrato]]+Tabla1[[#This Row],[Adiciòn 1]]+Tabla1[[#This Row],[Adiciòn 2]]</f>
        <v>12870000</v>
      </c>
      <c r="Q24" s="43" t="s">
        <v>117</v>
      </c>
      <c r="R24" s="36" t="s">
        <v>48</v>
      </c>
      <c r="S24" s="44">
        <v>40</v>
      </c>
      <c r="T24" s="44">
        <v>36</v>
      </c>
      <c r="U24" s="44" t="s">
        <v>48</v>
      </c>
      <c r="V24" s="44" t="s">
        <v>48</v>
      </c>
      <c r="W24" s="44" t="s">
        <v>48</v>
      </c>
      <c r="X24" s="44" t="s">
        <v>48</v>
      </c>
      <c r="Y24" s="44" t="s">
        <v>48</v>
      </c>
      <c r="Z24" s="44" t="s">
        <v>48</v>
      </c>
      <c r="AA24" s="44" t="s">
        <v>48</v>
      </c>
      <c r="AB24" s="71">
        <v>45317</v>
      </c>
      <c r="AC24" s="71">
        <v>45407</v>
      </c>
      <c r="AD24" s="65">
        <f ca="1">IF(Tabla1[[#This Row],[Fecha de terminación]]&gt;TODAY(),(TODAY()-Tabla1[[#This Row],[Fecha de Firma Acta de Inicio]])/(Tabla1[[#This Row],[Fecha de terminación]]-Tabla1[[#This Row],[Fecha de Firma Acta de Inicio]]),1)</f>
        <v>1</v>
      </c>
      <c r="AE24" s="48" t="s">
        <v>77</v>
      </c>
      <c r="AF24" s="65">
        <f ca="1">IF(Tabla1[[#This Row],[Fecha de terminación]]&gt;TODAY(),(TODAY()-Tabla1[[#This Row],[Fecha de Firma Acta de Inicio]])/(Tabla1[[#This Row],[Fecha de terminación]]-Tabla1[[#This Row],[Fecha de Firma Acta de Inicio]]),1)</f>
        <v>1</v>
      </c>
      <c r="AG24" s="81" t="s">
        <v>65</v>
      </c>
      <c r="AH24" s="36" t="s">
        <v>51</v>
      </c>
    </row>
    <row r="25" spans="2:34" ht="30.75" customHeight="1" x14ac:dyDescent="0.3">
      <c r="B25" s="49">
        <v>2024</v>
      </c>
      <c r="C25" s="60">
        <v>17</v>
      </c>
      <c r="D25" s="66" t="s">
        <v>104</v>
      </c>
      <c r="E25" s="37" t="s">
        <v>44</v>
      </c>
      <c r="F25" s="39" t="s">
        <v>45</v>
      </c>
      <c r="G25" s="38">
        <v>860007336</v>
      </c>
      <c r="H25" s="38">
        <v>1</v>
      </c>
      <c r="I25" s="40" t="s">
        <v>112</v>
      </c>
      <c r="J25" s="39" t="s">
        <v>113</v>
      </c>
      <c r="K25" s="131">
        <v>17875000</v>
      </c>
      <c r="L25" s="39" t="s">
        <v>49</v>
      </c>
      <c r="M25" s="39" t="s">
        <v>49</v>
      </c>
      <c r="N25" s="131">
        <v>3575000</v>
      </c>
      <c r="O25" s="131">
        <v>0</v>
      </c>
      <c r="P25" s="42">
        <f>+Tabla1[[#This Row],[Valor del Contrato]]+Tabla1[[#This Row],[Adiciòn 1]]+Tabla1[[#This Row],[Adiciòn 2]]</f>
        <v>21450000</v>
      </c>
      <c r="Q25" s="43" t="s">
        <v>118</v>
      </c>
      <c r="R25" s="36" t="s">
        <v>48</v>
      </c>
      <c r="S25" s="44" t="s">
        <v>130</v>
      </c>
      <c r="T25" s="44" t="s">
        <v>131</v>
      </c>
      <c r="U25" s="44" t="s">
        <v>48</v>
      </c>
      <c r="V25" s="49" t="s">
        <v>51</v>
      </c>
      <c r="W25" s="46" t="s">
        <v>48</v>
      </c>
      <c r="X25" s="49" t="s">
        <v>49</v>
      </c>
      <c r="Y25" s="36" t="s">
        <v>48</v>
      </c>
      <c r="Z25" s="36" t="s">
        <v>49</v>
      </c>
      <c r="AA25" s="36" t="s">
        <v>48</v>
      </c>
      <c r="AB25" s="71">
        <v>45317</v>
      </c>
      <c r="AC25" s="71">
        <v>45376</v>
      </c>
      <c r="AD25" s="65">
        <f ca="1">IF(Tabla1[[#This Row],[Fecha de terminación]]&gt;TODAY(),(TODAY()-Tabla1[[#This Row],[Fecha de Firma Acta de Inicio]])/(Tabla1[[#This Row],[Fecha de terminación]]-Tabla1[[#This Row],[Fecha de Firma Acta de Inicio]]),1)</f>
        <v>1</v>
      </c>
      <c r="AE25" s="48" t="s">
        <v>72</v>
      </c>
      <c r="AF25" s="65">
        <f ca="1">IF(Tabla1[[#This Row],[Fecha de terminación]]&gt;TODAY(),(TODAY()-Tabla1[[#This Row],[Fecha de Firma Acta de Inicio]])/(Tabla1[[#This Row],[Fecha de terminación]]-Tabla1[[#This Row],[Fecha de Firma Acta de Inicio]]),1)</f>
        <v>1</v>
      </c>
      <c r="AG25" s="36" t="s">
        <v>51</v>
      </c>
      <c r="AH25" s="37" t="s">
        <v>114</v>
      </c>
    </row>
    <row r="26" spans="2:34" ht="29.25" customHeight="1" x14ac:dyDescent="0.3">
      <c r="B26" s="49">
        <v>2024</v>
      </c>
      <c r="C26" s="60">
        <v>18</v>
      </c>
      <c r="D26" s="75" t="s">
        <v>43</v>
      </c>
      <c r="E26" s="37" t="s">
        <v>44</v>
      </c>
      <c r="F26" s="39" t="s">
        <v>45</v>
      </c>
      <c r="G26" s="38">
        <v>860005080</v>
      </c>
      <c r="H26" s="39">
        <v>2</v>
      </c>
      <c r="I26" s="40" t="s">
        <v>119</v>
      </c>
      <c r="J26" s="40" t="s">
        <v>120</v>
      </c>
      <c r="K26" s="131">
        <v>1200000000</v>
      </c>
      <c r="L26" s="39" t="s">
        <v>48</v>
      </c>
      <c r="M26" s="39" t="s">
        <v>49</v>
      </c>
      <c r="N26" s="133">
        <v>600000</v>
      </c>
      <c r="O26" s="131">
        <v>0</v>
      </c>
      <c r="P26" s="42">
        <f>+Tabla1[[#This Row],[Valor del Contrato]]+Tabla1[[#This Row],[Adiciòn 1]]+Tabla1[[#This Row],[Adiciòn 2]]</f>
        <v>1200600000</v>
      </c>
      <c r="Q26" s="43" t="s">
        <v>126</v>
      </c>
      <c r="R26" s="36" t="s">
        <v>48</v>
      </c>
      <c r="S26" s="44" t="s">
        <v>129</v>
      </c>
      <c r="T26" s="44" t="s">
        <v>132</v>
      </c>
      <c r="U26" s="44" t="s">
        <v>48</v>
      </c>
      <c r="V26" s="49" t="s">
        <v>51</v>
      </c>
      <c r="W26" s="46" t="s">
        <v>48</v>
      </c>
      <c r="X26" s="49" t="s">
        <v>49</v>
      </c>
      <c r="Y26" s="36" t="s">
        <v>48</v>
      </c>
      <c r="Z26" s="36" t="s">
        <v>49</v>
      </c>
      <c r="AA26" s="36" t="s">
        <v>48</v>
      </c>
      <c r="AB26" s="71">
        <v>45330</v>
      </c>
      <c r="AC26" s="71">
        <v>45488</v>
      </c>
      <c r="AD26" s="65">
        <f ca="1">IF(Tabla1[[#This Row],[Fecha de terminación]]&gt;TODAY(),(TODAY()-Tabla1[[#This Row],[Fecha de Firma Acta de Inicio]])/(Tabla1[[#This Row],[Fecha de terminación]]-Tabla1[[#This Row],[Fecha de Firma Acta de Inicio]]),1)</f>
        <v>1</v>
      </c>
      <c r="AE26" s="48" t="s">
        <v>52</v>
      </c>
      <c r="AF26" s="65">
        <f ca="1">IF(Tabla1[[#This Row],[Fecha de terminación]]&gt;TODAY(),(TODAY()-Tabla1[[#This Row],[Fecha de Firma Acta de Inicio]])/(Tabla1[[#This Row],[Fecha de terminación]]-Tabla1[[#This Row],[Fecha de Firma Acta de Inicio]]),1)</f>
        <v>1</v>
      </c>
      <c r="AG26" s="37" t="s">
        <v>103</v>
      </c>
      <c r="AH26" s="36" t="s">
        <v>51</v>
      </c>
    </row>
    <row r="27" spans="2:34" ht="30.75" customHeight="1" x14ac:dyDescent="0.3">
      <c r="B27" s="49">
        <v>2024</v>
      </c>
      <c r="C27" s="60">
        <v>19</v>
      </c>
      <c r="D27" s="75" t="s">
        <v>43</v>
      </c>
      <c r="E27" s="37" t="s">
        <v>44</v>
      </c>
      <c r="F27" s="39" t="s">
        <v>121</v>
      </c>
      <c r="G27" s="38">
        <v>1016060800</v>
      </c>
      <c r="H27" s="38">
        <v>1</v>
      </c>
      <c r="I27" s="40" t="s">
        <v>122</v>
      </c>
      <c r="J27" s="40" t="s">
        <v>123</v>
      </c>
      <c r="K27" s="131">
        <v>12870000</v>
      </c>
      <c r="L27" s="39" t="s">
        <v>49</v>
      </c>
      <c r="M27" s="39" t="s">
        <v>49</v>
      </c>
      <c r="N27" s="131">
        <v>0</v>
      </c>
      <c r="O27" s="131">
        <v>0</v>
      </c>
      <c r="P27" s="42">
        <f>+Tabla1[[#This Row],[Valor del Contrato]]+Tabla1[[#This Row],[Adiciòn 1]]+Tabla1[[#This Row],[Adiciòn 2]]</f>
        <v>12870000</v>
      </c>
      <c r="Q27" s="43" t="s">
        <v>127</v>
      </c>
      <c r="R27" s="36" t="s">
        <v>48</v>
      </c>
      <c r="S27" s="36">
        <v>38</v>
      </c>
      <c r="T27" s="36">
        <v>38</v>
      </c>
      <c r="U27" s="44" t="s">
        <v>48</v>
      </c>
      <c r="V27" s="44" t="s">
        <v>48</v>
      </c>
      <c r="W27" s="44" t="s">
        <v>48</v>
      </c>
      <c r="X27" s="44" t="s">
        <v>49</v>
      </c>
      <c r="Y27" s="44" t="s">
        <v>48</v>
      </c>
      <c r="Z27" s="44" t="s">
        <v>48</v>
      </c>
      <c r="AA27" s="36" t="s">
        <v>48</v>
      </c>
      <c r="AB27" s="71">
        <v>45320</v>
      </c>
      <c r="AC27" s="71">
        <v>45410</v>
      </c>
      <c r="AD27" s="65">
        <f ca="1">IF(Tabla1[[#This Row],[Fecha de terminación]]&gt;TODAY(),(TODAY()-Tabla1[[#This Row],[Fecha de Firma Acta de Inicio]])/(Tabla1[[#This Row],[Fecha de terminación]]-Tabla1[[#This Row],[Fecha de Firma Acta de Inicio]]),1)</f>
        <v>1</v>
      </c>
      <c r="AE27" s="37" t="s">
        <v>133</v>
      </c>
      <c r="AF27" s="65">
        <f ca="1">IF(Tabla1[[#This Row],[Fecha de terminación]]&gt;TODAY(),(TODAY()-Tabla1[[#This Row],[Fecha de Firma Acta de Inicio]])/(Tabla1[[#This Row],[Fecha de terminación]]-Tabla1[[#This Row],[Fecha de Firma Acta de Inicio]]),1)</f>
        <v>1</v>
      </c>
      <c r="AG27" s="87" t="s">
        <v>65</v>
      </c>
      <c r="AH27" s="36" t="s">
        <v>51</v>
      </c>
    </row>
    <row r="28" spans="2:34" ht="33" customHeight="1" x14ac:dyDescent="0.3">
      <c r="B28" s="49">
        <v>2024</v>
      </c>
      <c r="C28" s="60">
        <v>20</v>
      </c>
      <c r="D28" s="75" t="s">
        <v>43</v>
      </c>
      <c r="E28" s="37" t="s">
        <v>44</v>
      </c>
      <c r="F28" s="39" t="s">
        <v>121</v>
      </c>
      <c r="G28" s="38">
        <v>1074929233</v>
      </c>
      <c r="H28" s="38">
        <v>8</v>
      </c>
      <c r="I28" s="40" t="s">
        <v>124</v>
      </c>
      <c r="J28" s="40" t="s">
        <v>125</v>
      </c>
      <c r="K28" s="131">
        <v>12870000</v>
      </c>
      <c r="L28" s="39" t="s">
        <v>48</v>
      </c>
      <c r="M28" s="39" t="s">
        <v>49</v>
      </c>
      <c r="N28" s="131">
        <v>6435000</v>
      </c>
      <c r="O28" s="131">
        <v>0</v>
      </c>
      <c r="P28" s="42">
        <f>+Tabla1[[#This Row],[Valor del Contrato]]+Tabla1[[#This Row],[Adiciòn 1]]+Tabla1[[#This Row],[Adiciòn 2]]</f>
        <v>19305000</v>
      </c>
      <c r="Q28" s="43" t="s">
        <v>128</v>
      </c>
      <c r="R28" s="36" t="s">
        <v>48</v>
      </c>
      <c r="S28" s="36" t="s">
        <v>135</v>
      </c>
      <c r="T28" s="36" t="s">
        <v>136</v>
      </c>
      <c r="U28" s="44" t="s">
        <v>48</v>
      </c>
      <c r="V28" s="44" t="s">
        <v>48</v>
      </c>
      <c r="W28" s="44" t="s">
        <v>48</v>
      </c>
      <c r="X28" s="44" t="s">
        <v>49</v>
      </c>
      <c r="Y28" s="44" t="s">
        <v>48</v>
      </c>
      <c r="Z28" s="44" t="s">
        <v>48</v>
      </c>
      <c r="AA28" s="36" t="s">
        <v>48</v>
      </c>
      <c r="AB28" s="71">
        <v>45317</v>
      </c>
      <c r="AC28" s="71">
        <v>45453</v>
      </c>
      <c r="AD28" s="65">
        <f ca="1">IF(Tabla1[[#This Row],[Fecha de terminación]]&gt;TODAY(),(TODAY()-Tabla1[[#This Row],[Fecha de Firma Acta de Inicio]])/(Tabla1[[#This Row],[Fecha de terminación]]-Tabla1[[#This Row],[Fecha de Firma Acta de Inicio]]),1)</f>
        <v>1</v>
      </c>
      <c r="AE28" s="48" t="s">
        <v>72</v>
      </c>
      <c r="AF28" s="65">
        <f ca="1">IF(Tabla1[[#This Row],[Fecha de terminación]]&gt;TODAY(),(TODAY()-Tabla1[[#This Row],[Fecha de Firma Acta de Inicio]])/(Tabla1[[#This Row],[Fecha de terminación]]-Tabla1[[#This Row],[Fecha de Firma Acta de Inicio]]),1)</f>
        <v>1</v>
      </c>
      <c r="AG28" s="37" t="s">
        <v>134</v>
      </c>
      <c r="AH28" s="36" t="s">
        <v>51</v>
      </c>
    </row>
    <row r="29" spans="2:34" ht="50.25" customHeight="1" x14ac:dyDescent="0.3">
      <c r="B29" s="49">
        <v>2024</v>
      </c>
      <c r="C29" s="60">
        <v>21</v>
      </c>
      <c r="D29" s="75" t="s">
        <v>43</v>
      </c>
      <c r="E29" s="37" t="s">
        <v>44</v>
      </c>
      <c r="F29" s="39" t="s">
        <v>121</v>
      </c>
      <c r="G29" s="88">
        <v>1019064263</v>
      </c>
      <c r="H29" s="36">
        <v>5</v>
      </c>
      <c r="I29" s="40" t="s">
        <v>140</v>
      </c>
      <c r="J29" s="39" t="s">
        <v>141</v>
      </c>
      <c r="K29" s="131">
        <v>13680000</v>
      </c>
      <c r="L29" s="39" t="s">
        <v>49</v>
      </c>
      <c r="M29" s="39" t="s">
        <v>49</v>
      </c>
      <c r="N29" s="131">
        <v>0</v>
      </c>
      <c r="O29" s="131">
        <v>0</v>
      </c>
      <c r="P29" s="42">
        <f>+Tabla1[[#This Row],[Valor del Contrato]]+Tabla1[[#This Row],[Adiciòn 1]]+Tabla1[[#This Row],[Adiciòn 2]]</f>
        <v>13680000</v>
      </c>
      <c r="Q29" s="43" t="s">
        <v>137</v>
      </c>
      <c r="R29" s="36" t="s">
        <v>48</v>
      </c>
      <c r="S29" s="36">
        <v>42</v>
      </c>
      <c r="T29" s="36">
        <v>91</v>
      </c>
      <c r="U29" s="44" t="s">
        <v>48</v>
      </c>
      <c r="V29" s="44" t="s">
        <v>48</v>
      </c>
      <c r="W29" s="44" t="s">
        <v>48</v>
      </c>
      <c r="X29" s="44" t="s">
        <v>49</v>
      </c>
      <c r="Y29" s="44" t="s">
        <v>48</v>
      </c>
      <c r="Z29" s="44" t="s">
        <v>48</v>
      </c>
      <c r="AA29" s="36" t="s">
        <v>48</v>
      </c>
      <c r="AB29" s="71">
        <v>45323</v>
      </c>
      <c r="AC29" s="71">
        <v>45382</v>
      </c>
      <c r="AD29" s="65">
        <f ca="1">IF(Tabla1[[#This Row],[Fecha de terminación]]&gt;TODAY(),(TODAY()-Tabla1[[#This Row],[Fecha de Firma Acta de Inicio]])/(Tabla1[[#This Row],[Fecha de terminación]]-Tabla1[[#This Row],[Fecha de Firma Acta de Inicio]]),1)</f>
        <v>1</v>
      </c>
      <c r="AE29" s="37" t="s">
        <v>133</v>
      </c>
      <c r="AF29" s="65">
        <f ca="1">IF(Tabla1[[#This Row],[Fecha de terminación]]&gt;TODAY(),(TODAY()-Tabla1[[#This Row],[Fecha de Firma Acta de Inicio]])/(Tabla1[[#This Row],[Fecha de terminación]]-Tabla1[[#This Row],[Fecha de Firma Acta de Inicio]]),1)</f>
        <v>1</v>
      </c>
      <c r="AG29" s="87" t="s">
        <v>65</v>
      </c>
      <c r="AH29" s="36" t="s">
        <v>51</v>
      </c>
    </row>
    <row r="30" spans="2:34" ht="44.25" customHeight="1" x14ac:dyDescent="0.3">
      <c r="B30" s="49">
        <v>2024</v>
      </c>
      <c r="C30" s="60">
        <v>22</v>
      </c>
      <c r="D30" s="75" t="s">
        <v>43</v>
      </c>
      <c r="E30" s="37" t="s">
        <v>44</v>
      </c>
      <c r="F30" s="39" t="s">
        <v>121</v>
      </c>
      <c r="G30" s="38">
        <v>79918428</v>
      </c>
      <c r="H30" s="36">
        <v>7</v>
      </c>
      <c r="I30" s="40" t="s">
        <v>142</v>
      </c>
      <c r="J30" s="40" t="s">
        <v>143</v>
      </c>
      <c r="K30" s="131">
        <v>13680000</v>
      </c>
      <c r="L30" s="39" t="s">
        <v>49</v>
      </c>
      <c r="M30" s="39" t="s">
        <v>49</v>
      </c>
      <c r="N30" s="131">
        <v>0</v>
      </c>
      <c r="O30" s="131">
        <v>0</v>
      </c>
      <c r="P30" s="42">
        <f>+Tabla1[[#This Row],[Valor del Contrato]]+Tabla1[[#This Row],[Adiciòn 1]]+Tabla1[[#This Row],[Adiciòn 2]]</f>
        <v>13680000</v>
      </c>
      <c r="Q30" s="43" t="s">
        <v>128</v>
      </c>
      <c r="R30" s="36" t="s">
        <v>48</v>
      </c>
      <c r="S30" s="36">
        <v>43</v>
      </c>
      <c r="T30" s="36">
        <v>92</v>
      </c>
      <c r="U30" s="44" t="s">
        <v>48</v>
      </c>
      <c r="V30" s="44" t="s">
        <v>48</v>
      </c>
      <c r="W30" s="44" t="s">
        <v>48</v>
      </c>
      <c r="X30" s="44" t="s">
        <v>49</v>
      </c>
      <c r="Y30" s="44" t="s">
        <v>48</v>
      </c>
      <c r="Z30" s="44" t="s">
        <v>48</v>
      </c>
      <c r="AA30" s="36" t="s">
        <v>48</v>
      </c>
      <c r="AB30" s="71">
        <v>45323</v>
      </c>
      <c r="AC30" s="71">
        <v>45382</v>
      </c>
      <c r="AD30" s="65">
        <f ca="1">IF(Tabla1[[#This Row],[Fecha de terminación]]&gt;TODAY(),(TODAY()-Tabla1[[#This Row],[Fecha de Firma Acta de Inicio]])/(Tabla1[[#This Row],[Fecha de terminación]]-Tabla1[[#This Row],[Fecha de Firma Acta de Inicio]]),1)</f>
        <v>1</v>
      </c>
      <c r="AE30" s="37" t="s">
        <v>133</v>
      </c>
      <c r="AF30" s="65">
        <f ca="1">IF(Tabla1[[#This Row],[Fecha de terminación]]&gt;TODAY(),(TODAY()-Tabla1[[#This Row],[Fecha de Firma Acta de Inicio]])/(Tabla1[[#This Row],[Fecha de terminación]]-Tabla1[[#This Row],[Fecha de Firma Acta de Inicio]]),1)</f>
        <v>1</v>
      </c>
      <c r="AG30" s="87" t="s">
        <v>65</v>
      </c>
      <c r="AH30" s="36" t="s">
        <v>51</v>
      </c>
    </row>
    <row r="31" spans="2:34" ht="36" customHeight="1" x14ac:dyDescent="0.3">
      <c r="B31" s="49">
        <v>2024</v>
      </c>
      <c r="C31" s="89">
        <v>123798</v>
      </c>
      <c r="D31" s="40" t="s">
        <v>144</v>
      </c>
      <c r="E31" s="37" t="s">
        <v>44</v>
      </c>
      <c r="F31" s="39" t="s">
        <v>45</v>
      </c>
      <c r="G31" s="38">
        <v>900273006</v>
      </c>
      <c r="H31" s="39">
        <v>1</v>
      </c>
      <c r="I31" s="40" t="s">
        <v>145</v>
      </c>
      <c r="J31" s="40" t="s">
        <v>146</v>
      </c>
      <c r="K31" s="131">
        <v>20569136</v>
      </c>
      <c r="L31" s="39" t="s">
        <v>49</v>
      </c>
      <c r="M31" s="39" t="s">
        <v>49</v>
      </c>
      <c r="N31" s="131">
        <v>0</v>
      </c>
      <c r="O31" s="131">
        <v>0</v>
      </c>
      <c r="P31" s="42">
        <f>+Tabla1[[#This Row],[Valor del Contrato]]+Tabla1[[#This Row],[Adiciòn 1]]+Tabla1[[#This Row],[Adiciòn 2]]</f>
        <v>20569136</v>
      </c>
      <c r="Q31" s="32" t="s">
        <v>139</v>
      </c>
      <c r="R31" s="46" t="s">
        <v>48</v>
      </c>
      <c r="S31" s="45">
        <v>28</v>
      </c>
      <c r="T31" s="90">
        <v>89</v>
      </c>
      <c r="U31" s="44" t="s">
        <v>51</v>
      </c>
      <c r="V31" s="44" t="s">
        <v>51</v>
      </c>
      <c r="W31" s="44" t="s">
        <v>48</v>
      </c>
      <c r="X31" s="44" t="s">
        <v>49</v>
      </c>
      <c r="Y31" s="91" t="s">
        <v>49</v>
      </c>
      <c r="Z31" s="44" t="s">
        <v>49</v>
      </c>
      <c r="AA31" s="36" t="s">
        <v>48</v>
      </c>
      <c r="AB31" s="71">
        <v>45320</v>
      </c>
      <c r="AC31" s="71">
        <v>45334</v>
      </c>
      <c r="AD31" s="65">
        <f ca="1">IF(Tabla1[[#This Row],[Fecha de terminación]]&gt;TODAY(),(TODAY()-Tabla1[[#This Row],[Fecha de Firma Acta de Inicio]])/(Tabla1[[#This Row],[Fecha de terminación]]-Tabla1[[#This Row],[Fecha de Firma Acta de Inicio]]),1)</f>
        <v>1</v>
      </c>
      <c r="AE31" s="48" t="s">
        <v>72</v>
      </c>
      <c r="AF31" s="65">
        <f ca="1">IF(Tabla1[[#This Row],[Fecha de terminación]]&gt;TODAY(),(TODAY()-Tabla1[[#This Row],[Fecha de Firma Acta de Inicio]])/(Tabla1[[#This Row],[Fecha de terminación]]-Tabla1[[#This Row],[Fecha de Firma Acta de Inicio]]),1)</f>
        <v>1</v>
      </c>
      <c r="AG31" s="36" t="s">
        <v>51</v>
      </c>
      <c r="AH31" s="36" t="s">
        <v>51</v>
      </c>
    </row>
    <row r="32" spans="2:34" ht="45" customHeight="1" x14ac:dyDescent="0.3">
      <c r="B32" s="49">
        <v>2024</v>
      </c>
      <c r="C32" s="80">
        <v>23</v>
      </c>
      <c r="D32" s="39" t="s">
        <v>147</v>
      </c>
      <c r="E32" s="39" t="s">
        <v>155</v>
      </c>
      <c r="F32" s="39" t="s">
        <v>45</v>
      </c>
      <c r="G32" s="38">
        <v>900459737</v>
      </c>
      <c r="H32" s="39">
        <v>5</v>
      </c>
      <c r="I32" s="40" t="s">
        <v>148</v>
      </c>
      <c r="J32" s="40" t="s">
        <v>149</v>
      </c>
      <c r="K32" s="131">
        <v>15000000</v>
      </c>
      <c r="L32" s="39" t="s">
        <v>49</v>
      </c>
      <c r="M32" s="39" t="s">
        <v>49</v>
      </c>
      <c r="N32" s="131">
        <v>0</v>
      </c>
      <c r="O32" s="131">
        <v>0</v>
      </c>
      <c r="P32" s="42">
        <f>+Tabla1[[#This Row],[Valor del Contrato]]+Tabla1[[#This Row],[Adiciòn 1]]+Tabla1[[#This Row],[Adiciòn 2]]</f>
        <v>15000000</v>
      </c>
      <c r="Q32" s="43" t="s">
        <v>138</v>
      </c>
      <c r="R32" s="46" t="s">
        <v>48</v>
      </c>
      <c r="S32" s="45">
        <v>49</v>
      </c>
      <c r="T32" s="90">
        <v>115</v>
      </c>
      <c r="U32" s="44" t="s">
        <v>48</v>
      </c>
      <c r="V32" s="44" t="s">
        <v>51</v>
      </c>
      <c r="W32" s="44" t="s">
        <v>48</v>
      </c>
      <c r="X32" s="44" t="s">
        <v>49</v>
      </c>
      <c r="Y32" s="44" t="s">
        <v>48</v>
      </c>
      <c r="Z32" s="44" t="s">
        <v>49</v>
      </c>
      <c r="AA32" s="44" t="s">
        <v>48</v>
      </c>
      <c r="AB32" s="71">
        <v>45334</v>
      </c>
      <c r="AC32" s="71">
        <v>45657</v>
      </c>
      <c r="AD32" s="65">
        <f ca="1">IF(Tabla1[[#This Row],[Fecha de terminación]]&gt;TODAY(),(TODAY()-Tabla1[[#This Row],[Fecha de Firma Acta de Inicio]])/(Tabla1[[#This Row],[Fecha de terminación]]-Tabla1[[#This Row],[Fecha de Firma Acta de Inicio]]),1)</f>
        <v>0.53250773993808054</v>
      </c>
      <c r="AE32" s="48" t="s">
        <v>72</v>
      </c>
      <c r="AF32" s="65">
        <f ca="1">IF(Tabla1[[#This Row],[Fecha de terminación]]&gt;TODAY(),(TODAY()-Tabla1[[#This Row],[Fecha de Firma Acta de Inicio]])/(Tabla1[[#This Row],[Fecha de terminación]]-Tabla1[[#This Row],[Fecha de Firma Acta de Inicio]]),1)</f>
        <v>0.53250773993808054</v>
      </c>
      <c r="AG32" s="37" t="s">
        <v>134</v>
      </c>
      <c r="AH32" s="36" t="s">
        <v>51</v>
      </c>
    </row>
    <row r="33" spans="2:34" ht="49.5" customHeight="1" x14ac:dyDescent="0.3">
      <c r="B33" s="49">
        <v>2024</v>
      </c>
      <c r="C33" s="60">
        <v>24</v>
      </c>
      <c r="D33" s="39" t="s">
        <v>150</v>
      </c>
      <c r="E33" s="39" t="s">
        <v>155</v>
      </c>
      <c r="F33" s="39" t="s">
        <v>45</v>
      </c>
      <c r="G33" s="38">
        <v>830089041</v>
      </c>
      <c r="H33" s="39">
        <v>6</v>
      </c>
      <c r="I33" s="40" t="s">
        <v>151</v>
      </c>
      <c r="J33" s="40" t="s">
        <v>152</v>
      </c>
      <c r="K33" s="131">
        <v>75000000</v>
      </c>
      <c r="L33" s="39" t="s">
        <v>49</v>
      </c>
      <c r="M33" s="39" t="s">
        <v>49</v>
      </c>
      <c r="N33" s="131">
        <v>0</v>
      </c>
      <c r="O33" s="131">
        <v>0</v>
      </c>
      <c r="P33" s="42">
        <f>+Tabla1[[#This Row],[Valor del Contrato]]+Tabla1[[#This Row],[Adiciòn 1]]+Tabla1[[#This Row],[Adiciòn 2]]</f>
        <v>75000000</v>
      </c>
      <c r="Q33" s="92" t="s">
        <v>139</v>
      </c>
      <c r="R33" s="46" t="s">
        <v>48</v>
      </c>
      <c r="S33" s="45">
        <v>122</v>
      </c>
      <c r="T33" s="90">
        <v>116</v>
      </c>
      <c r="U33" s="44" t="s">
        <v>48</v>
      </c>
      <c r="V33" s="44" t="s">
        <v>48</v>
      </c>
      <c r="W33" s="44" t="s">
        <v>48</v>
      </c>
      <c r="X33" s="44" t="s">
        <v>49</v>
      </c>
      <c r="Y33" s="44" t="s">
        <v>48</v>
      </c>
      <c r="Z33" s="44" t="s">
        <v>49</v>
      </c>
      <c r="AA33" s="44" t="s">
        <v>48</v>
      </c>
      <c r="AB33" s="71">
        <v>45334</v>
      </c>
      <c r="AC33" s="71">
        <v>45515</v>
      </c>
      <c r="AD33" s="65">
        <f ca="1">IF(Tabla1[[#This Row],[Fecha de terminación]]&gt;TODAY(),(TODAY()-Tabla1[[#This Row],[Fecha de Firma Acta de Inicio]])/(Tabla1[[#This Row],[Fecha de terminación]]-Tabla1[[#This Row],[Fecha de Firma Acta de Inicio]]),1)</f>
        <v>0.95027624309392267</v>
      </c>
      <c r="AE33" s="37" t="s">
        <v>157</v>
      </c>
      <c r="AF33" s="65">
        <f ca="1">IF(Tabla1[[#This Row],[Fecha de terminación]]&gt;TODAY(),(TODAY()-Tabla1[[#This Row],[Fecha de Firma Acta de Inicio]])/(Tabla1[[#This Row],[Fecha de terminación]]-Tabla1[[#This Row],[Fecha de Firma Acta de Inicio]]),1)</f>
        <v>0.95027624309392267</v>
      </c>
      <c r="AG33" s="37" t="s">
        <v>134</v>
      </c>
      <c r="AH33" s="36" t="s">
        <v>51</v>
      </c>
    </row>
    <row r="34" spans="2:34" ht="30" customHeight="1" x14ac:dyDescent="0.3">
      <c r="B34" s="49">
        <v>2024</v>
      </c>
      <c r="C34" s="60">
        <v>25</v>
      </c>
      <c r="D34" s="39" t="s">
        <v>147</v>
      </c>
      <c r="E34" s="39" t="s">
        <v>155</v>
      </c>
      <c r="F34" s="39" t="s">
        <v>45</v>
      </c>
      <c r="G34" s="38">
        <v>900062917</v>
      </c>
      <c r="H34" s="38">
        <v>9</v>
      </c>
      <c r="I34" s="40" t="s">
        <v>153</v>
      </c>
      <c r="J34" s="40" t="s">
        <v>154</v>
      </c>
      <c r="K34" s="131">
        <v>8000000</v>
      </c>
      <c r="L34" s="39" t="s">
        <v>49</v>
      </c>
      <c r="M34" s="39" t="s">
        <v>49</v>
      </c>
      <c r="N34" s="131">
        <v>0</v>
      </c>
      <c r="O34" s="131">
        <v>0</v>
      </c>
      <c r="P34" s="42">
        <f>+Tabla1[[#This Row],[Valor del Contrato]]+Tabla1[[#This Row],[Adiciòn 1]]+Tabla1[[#This Row],[Adiciòn 2]]</f>
        <v>8000000</v>
      </c>
      <c r="Q34" s="43" t="s">
        <v>156</v>
      </c>
      <c r="R34" s="46" t="s">
        <v>48</v>
      </c>
      <c r="S34" s="45">
        <v>25</v>
      </c>
      <c r="T34" s="90">
        <v>127</v>
      </c>
      <c r="U34" s="44" t="s">
        <v>48</v>
      </c>
      <c r="V34" s="44" t="s">
        <v>51</v>
      </c>
      <c r="W34" s="44" t="s">
        <v>48</v>
      </c>
      <c r="X34" s="44" t="s">
        <v>49</v>
      </c>
      <c r="Y34" s="44" t="s">
        <v>48</v>
      </c>
      <c r="Z34" s="44" t="s">
        <v>49</v>
      </c>
      <c r="AA34" s="44" t="s">
        <v>48</v>
      </c>
      <c r="AB34" s="71">
        <v>45350</v>
      </c>
      <c r="AC34" s="71">
        <v>45657</v>
      </c>
      <c r="AD34" s="65">
        <f ca="1">IF(Tabla1[[#This Row],[Fecha de terminación]]&gt;TODAY(),(TODAY()-Tabla1[[#This Row],[Fecha de Firma Acta de Inicio]])/(Tabla1[[#This Row],[Fecha de terminación]]-Tabla1[[#This Row],[Fecha de Firma Acta de Inicio]]),1)</f>
        <v>0.50814332247557004</v>
      </c>
      <c r="AE34" s="48" t="s">
        <v>72</v>
      </c>
      <c r="AF34" s="65">
        <f ca="1">IF(Tabla1[[#This Row],[Fecha de terminación]]&gt;TODAY(),(TODAY()-Tabla1[[#This Row],[Fecha de Firma Acta de Inicio]])/(Tabla1[[#This Row],[Fecha de terminación]]-Tabla1[[#This Row],[Fecha de Firma Acta de Inicio]]),1)</f>
        <v>0.50814332247557004</v>
      </c>
      <c r="AG34" s="37" t="s">
        <v>134</v>
      </c>
      <c r="AH34" s="36" t="s">
        <v>51</v>
      </c>
    </row>
    <row r="35" spans="2:34" ht="51" customHeight="1" x14ac:dyDescent="0.3">
      <c r="B35" s="49">
        <v>2024</v>
      </c>
      <c r="C35" s="50">
        <v>26</v>
      </c>
      <c r="D35" s="39" t="s">
        <v>147</v>
      </c>
      <c r="E35" s="39" t="s">
        <v>155</v>
      </c>
      <c r="F35" s="39" t="s">
        <v>45</v>
      </c>
      <c r="G35" s="38">
        <v>901574503</v>
      </c>
      <c r="H35" s="38">
        <v>4</v>
      </c>
      <c r="I35" s="40" t="s">
        <v>158</v>
      </c>
      <c r="J35" s="40" t="s">
        <v>159</v>
      </c>
      <c r="K35" s="131">
        <v>975800</v>
      </c>
      <c r="L35" s="39" t="s">
        <v>49</v>
      </c>
      <c r="M35" s="39" t="s">
        <v>49</v>
      </c>
      <c r="N35" s="131">
        <v>0</v>
      </c>
      <c r="O35" s="131">
        <v>0</v>
      </c>
      <c r="P35" s="42">
        <f>+Tabla1[[#This Row],[Valor del Contrato]]+Tabla1[[#This Row],[Adiciòn 1]]+Tabla1[[#This Row],[Adiciòn 2]]</f>
        <v>975800</v>
      </c>
      <c r="Q35" s="43" t="s">
        <v>164</v>
      </c>
      <c r="R35" s="46" t="s">
        <v>48</v>
      </c>
      <c r="S35" s="49">
        <v>130</v>
      </c>
      <c r="T35" s="49">
        <v>194</v>
      </c>
      <c r="U35" s="44" t="s">
        <v>48</v>
      </c>
      <c r="V35" s="44" t="s">
        <v>51</v>
      </c>
      <c r="W35" s="44" t="s">
        <v>48</v>
      </c>
      <c r="X35" s="44" t="s">
        <v>49</v>
      </c>
      <c r="Y35" s="44" t="s">
        <v>49</v>
      </c>
      <c r="Z35" s="44" t="s">
        <v>49</v>
      </c>
      <c r="AA35" s="44" t="s">
        <v>48</v>
      </c>
      <c r="AB35" s="85">
        <v>45371</v>
      </c>
      <c r="AC35" s="85">
        <v>45401</v>
      </c>
      <c r="AD35" s="86">
        <f ca="1">IF(Tabla1[[#This Row],[Fecha de terminación]]&gt;TODAY(),(TODAY()-Tabla1[[#This Row],[Fecha de Firma Acta de Inicio]])/(Tabla1[[#This Row],[Fecha de terminación]]-Tabla1[[#This Row],[Fecha de Firma Acta de Inicio]]),1)</f>
        <v>1</v>
      </c>
      <c r="AE35" s="48" t="s">
        <v>52</v>
      </c>
      <c r="AF35" s="86">
        <f ca="1">IF(Tabla1[[#This Row],[Fecha de terminación]]&gt;TODAY(),(TODAY()-Tabla1[[#This Row],[Fecha de Firma Acta de Inicio]])/(Tabla1[[#This Row],[Fecha de terminación]]-Tabla1[[#This Row],[Fecha de Firma Acta de Inicio]]),1)</f>
        <v>1</v>
      </c>
      <c r="AG35" s="36" t="s">
        <v>51</v>
      </c>
      <c r="AH35" s="93" t="s">
        <v>114</v>
      </c>
    </row>
    <row r="36" spans="2:34" ht="47.25" customHeight="1" x14ac:dyDescent="0.3">
      <c r="B36" s="49">
        <v>2024</v>
      </c>
      <c r="C36" s="50">
        <v>27</v>
      </c>
      <c r="D36" s="39" t="s">
        <v>147</v>
      </c>
      <c r="E36" s="39" t="s">
        <v>155</v>
      </c>
      <c r="F36" s="39" t="s">
        <v>121</v>
      </c>
      <c r="G36" s="38">
        <v>52771758</v>
      </c>
      <c r="H36" s="39">
        <v>0</v>
      </c>
      <c r="I36" s="40" t="s">
        <v>160</v>
      </c>
      <c r="J36" s="40" t="s">
        <v>161</v>
      </c>
      <c r="K36" s="131">
        <v>43524000</v>
      </c>
      <c r="L36" s="39" t="s">
        <v>49</v>
      </c>
      <c r="M36" s="39" t="s">
        <v>49</v>
      </c>
      <c r="N36" s="131">
        <v>0</v>
      </c>
      <c r="O36" s="131">
        <v>0</v>
      </c>
      <c r="P36" s="42">
        <f>+Tabla1[[#This Row],[Valor del Contrato]]+Tabla1[[#This Row],[Adiciòn 1]]+Tabla1[[#This Row],[Adiciòn 2]]</f>
        <v>43524000</v>
      </c>
      <c r="Q36" s="43" t="s">
        <v>165</v>
      </c>
      <c r="R36" s="46" t="s">
        <v>48</v>
      </c>
      <c r="S36" s="49">
        <v>172</v>
      </c>
      <c r="T36" s="49">
        <v>177</v>
      </c>
      <c r="U36" s="49" t="s">
        <v>48</v>
      </c>
      <c r="V36" s="49" t="s">
        <v>48</v>
      </c>
      <c r="W36" s="49" t="s">
        <v>48</v>
      </c>
      <c r="X36" s="36" t="s">
        <v>49</v>
      </c>
      <c r="Y36" s="49" t="s">
        <v>48</v>
      </c>
      <c r="Z36" s="49" t="s">
        <v>48</v>
      </c>
      <c r="AA36" s="49" t="s">
        <v>48</v>
      </c>
      <c r="AB36" s="85">
        <v>45356</v>
      </c>
      <c r="AC36" s="85">
        <v>45630</v>
      </c>
      <c r="AD36" s="86">
        <f ca="1">IF(Tabla1[[#This Row],[Fecha de terminación]]&gt;TODAY(),(TODAY()-Tabla1[[#This Row],[Fecha de Firma Acta de Inicio]])/(Tabla1[[#This Row],[Fecha de terminación]]-Tabla1[[#This Row],[Fecha de Firma Acta de Inicio]]),1)</f>
        <v>0.54744525547445255</v>
      </c>
      <c r="AE36" s="48" t="s">
        <v>72</v>
      </c>
      <c r="AF36" s="86">
        <f ca="1">IF(Tabla1[[#This Row],[Fecha de terminación]]&gt;TODAY(),(TODAY()-Tabla1[[#This Row],[Fecha de Firma Acta de Inicio]])/(Tabla1[[#This Row],[Fecha de terminación]]-Tabla1[[#This Row],[Fecha de Firma Acta de Inicio]]),1)</f>
        <v>0.54744525547445255</v>
      </c>
      <c r="AG36" s="93" t="s">
        <v>169</v>
      </c>
      <c r="AH36" s="36" t="s">
        <v>51</v>
      </c>
    </row>
    <row r="37" spans="2:34" ht="50.25" customHeight="1" x14ac:dyDescent="0.3">
      <c r="B37" s="49">
        <v>2024</v>
      </c>
      <c r="C37" s="50">
        <v>28</v>
      </c>
      <c r="D37" s="39" t="s">
        <v>147</v>
      </c>
      <c r="E37" s="39" t="s">
        <v>155</v>
      </c>
      <c r="F37" s="60" t="s">
        <v>45</v>
      </c>
      <c r="G37" s="94">
        <v>860026058</v>
      </c>
      <c r="H37" s="60">
        <v>1</v>
      </c>
      <c r="I37" s="95" t="s">
        <v>162</v>
      </c>
      <c r="J37" s="60" t="s">
        <v>163</v>
      </c>
      <c r="K37" s="138">
        <v>8988000</v>
      </c>
      <c r="L37" s="39" t="s">
        <v>49</v>
      </c>
      <c r="M37" s="39" t="s">
        <v>49</v>
      </c>
      <c r="N37" s="131">
        <v>0</v>
      </c>
      <c r="O37" s="131">
        <v>0</v>
      </c>
      <c r="P37" s="42">
        <f>+Tabla1[[#This Row],[Valor del Contrato]]+Tabla1[[#This Row],[Adiciòn 1]]+Tabla1[[#This Row],[Adiciòn 2]]</f>
        <v>8988000</v>
      </c>
      <c r="Q37" s="96" t="s">
        <v>166</v>
      </c>
      <c r="R37" s="46" t="s">
        <v>48</v>
      </c>
      <c r="S37" s="49"/>
      <c r="T37" s="49" t="s">
        <v>49</v>
      </c>
      <c r="U37" s="49" t="s">
        <v>48</v>
      </c>
      <c r="V37" s="49" t="s">
        <v>48</v>
      </c>
      <c r="W37" s="49" t="s">
        <v>49</v>
      </c>
      <c r="X37" s="36" t="s">
        <v>49</v>
      </c>
      <c r="Y37" s="36" t="s">
        <v>49</v>
      </c>
      <c r="Z37" s="36" t="s">
        <v>49</v>
      </c>
      <c r="AA37" s="36" t="s">
        <v>49</v>
      </c>
      <c r="AB37" s="50" t="s">
        <v>49</v>
      </c>
      <c r="AC37" s="50" t="s">
        <v>49</v>
      </c>
      <c r="AD37" s="86" t="e">
        <f ca="1">IF(Tabla1[[#This Row],[Fecha de terminación]]&gt;TODAY(),(TODAY()-Tabla1[[#This Row],[Fecha de Firma Acta de Inicio]])/(Tabla1[[#This Row],[Fecha de terminación]]-Tabla1[[#This Row],[Fecha de Firma Acta de Inicio]]),1)</f>
        <v>#VALUE!</v>
      </c>
      <c r="AE37" s="97" t="s">
        <v>170</v>
      </c>
      <c r="AF37" s="86"/>
      <c r="AG37" s="36" t="s">
        <v>51</v>
      </c>
      <c r="AH37" s="36" t="s">
        <v>51</v>
      </c>
    </row>
    <row r="38" spans="2:34" ht="40.5" customHeight="1" x14ac:dyDescent="0.3">
      <c r="B38" s="49">
        <v>2024</v>
      </c>
      <c r="C38" s="50">
        <v>29</v>
      </c>
      <c r="D38" s="39" t="s">
        <v>147</v>
      </c>
      <c r="E38" s="39" t="s">
        <v>155</v>
      </c>
      <c r="F38" s="39" t="s">
        <v>121</v>
      </c>
      <c r="G38" s="98">
        <v>1007158986</v>
      </c>
      <c r="H38" s="99">
        <v>2</v>
      </c>
      <c r="I38" s="100" t="s">
        <v>167</v>
      </c>
      <c r="J38" s="100" t="s">
        <v>168</v>
      </c>
      <c r="K38" s="139">
        <v>18113004</v>
      </c>
      <c r="L38" s="39" t="s">
        <v>49</v>
      </c>
      <c r="M38" s="39" t="s">
        <v>49</v>
      </c>
      <c r="N38" s="131">
        <v>0</v>
      </c>
      <c r="O38" s="131">
        <v>0</v>
      </c>
      <c r="P38" s="42">
        <f>+Tabla1[[#This Row],[Valor del Contrato]]+Tabla1[[#This Row],[Adiciòn 1]]+Tabla1[[#This Row],[Adiciòn 2]]</f>
        <v>18113004</v>
      </c>
      <c r="Q38" s="96" t="s">
        <v>166</v>
      </c>
      <c r="R38" s="46" t="s">
        <v>48</v>
      </c>
      <c r="S38" s="49">
        <v>201</v>
      </c>
      <c r="T38" s="49" t="s">
        <v>49</v>
      </c>
      <c r="U38" s="49" t="s">
        <v>48</v>
      </c>
      <c r="V38" s="49" t="s">
        <v>48</v>
      </c>
      <c r="W38" s="49" t="s">
        <v>49</v>
      </c>
      <c r="X38" s="36" t="s">
        <v>49</v>
      </c>
      <c r="Y38" s="36" t="s">
        <v>49</v>
      </c>
      <c r="Z38" s="36" t="s">
        <v>49</v>
      </c>
      <c r="AA38" s="36" t="s">
        <v>49</v>
      </c>
      <c r="AB38" s="50" t="s">
        <v>49</v>
      </c>
      <c r="AC38" s="50" t="s">
        <v>49</v>
      </c>
      <c r="AD38" s="86" t="e">
        <f ca="1">IF(Tabla1[[#This Row],[Fecha de terminación]]&gt;TODAY(),(TODAY()-Tabla1[[#This Row],[Fecha de Firma Acta de Inicio]])/(Tabla1[[#This Row],[Fecha de terminación]]-Tabla1[[#This Row],[Fecha de Firma Acta de Inicio]]),1)</f>
        <v>#VALUE!</v>
      </c>
      <c r="AE38" s="97" t="s">
        <v>170</v>
      </c>
      <c r="AF38" s="86"/>
      <c r="AG38" s="36" t="s">
        <v>51</v>
      </c>
      <c r="AH38" s="36" t="s">
        <v>51</v>
      </c>
    </row>
    <row r="39" spans="2:34" ht="46.5" customHeight="1" x14ac:dyDescent="0.3">
      <c r="B39" s="36">
        <v>2024</v>
      </c>
      <c r="C39" s="60">
        <v>30</v>
      </c>
      <c r="D39" s="39" t="s">
        <v>147</v>
      </c>
      <c r="E39" s="39" t="s">
        <v>155</v>
      </c>
      <c r="F39" s="39" t="s">
        <v>121</v>
      </c>
      <c r="G39" s="101">
        <v>1010248100</v>
      </c>
      <c r="H39" s="36">
        <v>1</v>
      </c>
      <c r="I39" s="40" t="s">
        <v>171</v>
      </c>
      <c r="J39" s="39" t="s">
        <v>172</v>
      </c>
      <c r="K39" s="131">
        <v>38691100</v>
      </c>
      <c r="L39" s="39" t="s">
        <v>49</v>
      </c>
      <c r="M39" s="39" t="s">
        <v>49</v>
      </c>
      <c r="N39" s="131">
        <v>0</v>
      </c>
      <c r="O39" s="131">
        <v>0</v>
      </c>
      <c r="P39" s="42">
        <f>+Tabla1[[#This Row],[Valor del Contrato]]+Tabla1[[#This Row],[Adiciòn 1]]+Tabla1[[#This Row],[Adiciòn 2]]</f>
        <v>38691100</v>
      </c>
      <c r="Q39" s="23" t="s">
        <v>173</v>
      </c>
      <c r="R39" s="46" t="s">
        <v>48</v>
      </c>
      <c r="S39" s="36">
        <v>204</v>
      </c>
      <c r="T39" s="36">
        <v>255</v>
      </c>
      <c r="U39" s="49" t="s">
        <v>48</v>
      </c>
      <c r="V39" s="49" t="s">
        <v>48</v>
      </c>
      <c r="W39" s="36" t="s">
        <v>48</v>
      </c>
      <c r="X39" s="36" t="s">
        <v>49</v>
      </c>
      <c r="Y39" s="49" t="s">
        <v>48</v>
      </c>
      <c r="Z39" s="49" t="s">
        <v>48</v>
      </c>
      <c r="AA39" s="49" t="s">
        <v>48</v>
      </c>
      <c r="AB39" s="71">
        <v>45384</v>
      </c>
      <c r="AC39" s="71">
        <v>45627</v>
      </c>
      <c r="AD39" s="65">
        <f ca="1">IF(Tabla1[[#This Row],[Fecha de terminación]]&gt;TODAY(),(TODAY()-Tabla1[[#This Row],[Fecha de Firma Acta de Inicio]])/(Tabla1[[#This Row],[Fecha de terminación]]-Tabla1[[#This Row],[Fecha de Firma Acta de Inicio]]),1)</f>
        <v>0.50205761316872433</v>
      </c>
      <c r="AE39" s="37" t="s">
        <v>157</v>
      </c>
      <c r="AF39" s="65">
        <f ca="1">IF(Tabla1[[#This Row],[Fecha de terminación]]&gt;TODAY(),(TODAY()-Tabla1[[#This Row],[Fecha de Firma Acta de Inicio]])/(Tabla1[[#This Row],[Fecha de terminación]]-Tabla1[[#This Row],[Fecha de Firma Acta de Inicio]]),1)</f>
        <v>0.50205761316872433</v>
      </c>
      <c r="AG39" s="93" t="s">
        <v>169</v>
      </c>
      <c r="AH39" s="36" t="s">
        <v>51</v>
      </c>
    </row>
    <row r="40" spans="2:34" x14ac:dyDescent="0.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2:34" ht="16.5" customHeight="1" thickBot="1" x14ac:dyDescent="0.3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2:34" ht="17.25" customHeight="1" x14ac:dyDescent="0.3">
      <c r="B42" s="3"/>
      <c r="C42" s="3"/>
      <c r="D42" s="197" t="s">
        <v>38</v>
      </c>
      <c r="E42" s="198"/>
      <c r="F42" s="198"/>
      <c r="G42" s="198"/>
      <c r="H42" s="199"/>
      <c r="I42" s="3"/>
      <c r="J42" s="3"/>
      <c r="K42" s="3"/>
      <c r="L42" s="3"/>
      <c r="M42" s="3"/>
      <c r="N42" s="3"/>
      <c r="O42" s="3"/>
      <c r="P42" s="3"/>
      <c r="Q42" s="3"/>
      <c r="R42" s="3"/>
      <c r="S42" s="3"/>
      <c r="T42" s="3"/>
      <c r="U42" s="3"/>
      <c r="V42" s="3"/>
      <c r="W42" s="3"/>
      <c r="X42" s="3"/>
      <c r="Y42" s="3"/>
      <c r="Z42" s="3"/>
      <c r="AA42" s="3"/>
      <c r="AB42" s="3"/>
      <c r="AC42" s="3"/>
      <c r="AD42" s="3"/>
      <c r="AE42" s="3"/>
      <c r="AF42" s="3"/>
      <c r="AG42" s="3"/>
    </row>
    <row r="43" spans="2:34" ht="16.5" customHeight="1" thickBot="1" x14ac:dyDescent="0.35">
      <c r="B43" s="3"/>
      <c r="C43" s="3"/>
      <c r="D43" s="8" t="s">
        <v>39</v>
      </c>
      <c r="E43" s="9" t="s">
        <v>40</v>
      </c>
      <c r="F43" s="200" t="s">
        <v>41</v>
      </c>
      <c r="G43" s="201"/>
      <c r="H43" s="202"/>
      <c r="I43" s="3"/>
      <c r="J43" s="3"/>
      <c r="K43" s="3"/>
      <c r="L43" s="3"/>
      <c r="M43" s="3"/>
      <c r="N43" s="3"/>
      <c r="O43" s="3"/>
      <c r="P43" s="3"/>
      <c r="Q43" s="3"/>
      <c r="R43" s="3"/>
      <c r="S43" s="3"/>
      <c r="T43" s="3"/>
      <c r="U43" s="3"/>
      <c r="V43" s="3"/>
      <c r="W43" s="3"/>
      <c r="X43" s="3"/>
      <c r="Y43" s="3"/>
      <c r="Z43" s="3"/>
      <c r="AA43" s="3"/>
      <c r="AB43" s="3"/>
      <c r="AC43" s="3"/>
      <c r="AD43" s="3"/>
      <c r="AE43" s="3"/>
      <c r="AF43" s="3"/>
      <c r="AG43" s="3"/>
    </row>
    <row r="44" spans="2:34" x14ac:dyDescent="0.3">
      <c r="B44" s="3"/>
      <c r="C44" s="3"/>
      <c r="D44" s="168">
        <v>1</v>
      </c>
      <c r="E44" s="160">
        <v>45447</v>
      </c>
      <c r="F44" s="162" t="s">
        <v>42</v>
      </c>
      <c r="G44" s="163"/>
      <c r="H44" s="164"/>
      <c r="I44" s="3"/>
      <c r="J44" s="3"/>
      <c r="K44" s="3"/>
      <c r="L44" s="3"/>
      <c r="M44" s="3"/>
      <c r="N44" s="3"/>
      <c r="O44" s="3"/>
      <c r="P44" s="3"/>
      <c r="Q44" s="3"/>
      <c r="R44" s="3"/>
      <c r="S44" s="3"/>
      <c r="T44" s="3"/>
      <c r="U44" s="3"/>
      <c r="V44" s="3"/>
      <c r="W44" s="3"/>
      <c r="X44" s="3"/>
      <c r="Y44" s="3"/>
      <c r="Z44" s="3"/>
      <c r="AA44" s="3"/>
      <c r="AB44" s="3"/>
      <c r="AC44" s="3"/>
      <c r="AD44" s="3"/>
      <c r="AE44" s="3"/>
      <c r="AF44" s="3"/>
      <c r="AG44" s="3"/>
    </row>
    <row r="45" spans="2:34" x14ac:dyDescent="0.3">
      <c r="B45" s="3"/>
      <c r="C45" s="3"/>
      <c r="D45" s="169"/>
      <c r="E45" s="161"/>
      <c r="F45" s="165"/>
      <c r="G45" s="166"/>
      <c r="H45" s="167"/>
      <c r="I45" s="3"/>
      <c r="J45" s="3"/>
      <c r="K45" s="3"/>
      <c r="L45" s="3"/>
      <c r="M45" s="3"/>
      <c r="N45" s="3"/>
      <c r="O45" s="3"/>
      <c r="P45" s="3"/>
      <c r="Q45" s="3"/>
      <c r="R45" s="3"/>
      <c r="S45" s="3"/>
      <c r="T45" s="3"/>
      <c r="U45" s="3"/>
      <c r="V45" s="3"/>
      <c r="W45" s="3"/>
      <c r="X45" s="3"/>
      <c r="Y45" s="3"/>
      <c r="Z45" s="3"/>
      <c r="AA45" s="3"/>
      <c r="AB45" s="3"/>
      <c r="AC45" s="3"/>
      <c r="AD45" s="3"/>
      <c r="AE45" s="3"/>
      <c r="AF45" s="3"/>
      <c r="AG45" s="3"/>
    </row>
    <row r="46" spans="2:34" x14ac:dyDescent="0.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2:34" x14ac:dyDescent="0.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2:34" x14ac:dyDescent="0.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2:33" x14ac:dyDescent="0.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2:33" x14ac:dyDescent="0.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2:33" x14ac:dyDescent="0.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2:33" x14ac:dyDescent="0.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2:33" x14ac:dyDescent="0.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2:33" x14ac:dyDescent="0.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2:33" x14ac:dyDescent="0.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2:33" x14ac:dyDescent="0.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2:33" x14ac:dyDescent="0.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2:33" x14ac:dyDescent="0.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2:33"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2:33" x14ac:dyDescent="0.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2:33"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2:33" x14ac:dyDescent="0.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2:33" x14ac:dyDescent="0.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2:33" x14ac:dyDescent="0.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2:33" x14ac:dyDescent="0.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2:33" x14ac:dyDescent="0.3">
      <c r="T66" s="3"/>
    </row>
  </sheetData>
  <protectedRanges>
    <protectedRange sqref="H9:K9" name="Rango1"/>
    <protectedRange sqref="L9:O9 O12 N10:O11 O14 N15:O17 L18:M19 O19 N20:O24 O25:O39" name="Rango1_1"/>
    <protectedRange sqref="Q9" name="Rango2"/>
    <protectedRange sqref="S9 U9:AA9 W25:W26 Y10:AA13 W10:W15 V15 X15 W16:X18 W19:W23" name="Rango2_1"/>
    <protectedRange sqref="AB9:AC9 AB10:AB12" name="Rango2_2"/>
    <protectedRange sqref="AE9:AE12 AE26 AE35" name="Rango3"/>
    <protectedRange sqref="L10:M11 L14" name="Rango1_2"/>
    <protectedRange sqref="G9" name="Rango1_5"/>
    <protectedRange sqref="G10" name="Rango1_6"/>
    <protectedRange sqref="H10" name="Rango1_7"/>
    <protectedRange sqref="I10:J10" name="Rango1_8"/>
    <protectedRange sqref="K10" name="Rango1_9"/>
    <protectedRange sqref="Q10" name="Rango2_3"/>
    <protectedRange sqref="I11:J11" name="Rango1_10"/>
    <protectedRange sqref="Q11" name="Rango2_4"/>
    <protectedRange sqref="I12" name="Rango1_11"/>
    <protectedRange sqref="J12" name="Rango1_12"/>
    <protectedRange sqref="K12" name="Rango1_13"/>
    <protectedRange sqref="L12:M13 M14 L15:M17 L20:M25" name="Rango1_14"/>
    <protectedRange sqref="N12" name="Rango1_15"/>
    <protectedRange sqref="Q12" name="Rango2_6"/>
    <protectedRange sqref="I13" name="Rango1_3"/>
    <protectedRange sqref="J13" name="Rango1_4"/>
    <protectedRange sqref="K13" name="Rango1_16"/>
    <protectedRange sqref="N13:O13" name="Rango1_17"/>
    <protectedRange sqref="Q13" name="Rango2_5"/>
    <protectedRange sqref="AE13 AE18:AE22 AE25 AE28 AE31:AE32 AE34 AE36" name="Rango3_1"/>
    <protectedRange sqref="AE14:AE17 AE23:AE24" name="Rango3_2"/>
    <protectedRange sqref="I15:J15" name="Rango1_18"/>
    <protectedRange sqref="Q15" name="Rango2_7"/>
    <protectedRange sqref="F16:G16" name="Rango1_19"/>
    <protectedRange sqref="I16" name="Rango1_20"/>
    <protectedRange sqref="J16" name="Rango1_21"/>
    <protectedRange sqref="Q16" name="Rango2_8"/>
    <protectedRange sqref="F17:H17 F18:F22 F23:H23 F25" name="Rango1_22"/>
    <protectedRange sqref="I17:J17" name="Rango1_23"/>
    <protectedRange sqref="K17" name="Rango1_24"/>
    <protectedRange sqref="Q17" name="Rango2_9"/>
    <protectedRange sqref="I18:J18" name="Rango1_25"/>
    <protectedRange sqref="K18" name="Rango1_26"/>
    <protectedRange sqref="N18:O18" name="Rango1_27"/>
    <protectedRange sqref="Q18" name="Rango2_10"/>
    <protectedRange sqref="G19:K20" name="Rango1_28"/>
    <protectedRange sqref="Q19:Q21" name="Rango2_11"/>
    <protectedRange sqref="G21:H22" name="Rango1_29"/>
    <protectedRange sqref="I21:I25" name="Rango1_30"/>
    <protectedRange sqref="J21:J25" name="Rango1_31"/>
    <protectedRange sqref="Q22:Q25" name="Rango2_12"/>
    <protectedRange sqref="K23:K25" name="Rango1_32"/>
    <protectedRange sqref="G24:H25" name="Rango1_33"/>
    <protectedRange sqref="N25" name="Rango1_34"/>
    <protectedRange sqref="F26:K28 F29:F30" name="Rango1_35"/>
    <protectedRange sqref="L26:M26 L27:N39" name="Rango1_36"/>
    <protectedRange sqref="Q26:Q28" name="Rango2_13"/>
    <protectedRange sqref="Q30:Q33" name="Rango2_14"/>
    <protectedRange sqref="I29:K30" name="Rango1_37"/>
    <protectedRange sqref="Q29" name="Rango2_15"/>
    <protectedRange sqref="G30" name="Rango1_38"/>
    <protectedRange sqref="D31:D39" name="Rango1_39"/>
    <protectedRange sqref="C31" name="Rango1_40"/>
    <protectedRange sqref="F31:K31" name="Rango1_41"/>
    <protectedRange sqref="E32:K34 E35:E39" name="Rango1_42"/>
    <protectedRange sqref="Q34" name="Rango2_16"/>
    <protectedRange sqref="R31:T34 R35:R39" name="Rango2_17"/>
    <protectedRange sqref="F35:K37 F38:F39" name="Rango1_43"/>
    <protectedRange sqref="Q35:Q36" name="Rango2_18"/>
    <protectedRange sqref="G38:H38" name="Rango1_45"/>
    <protectedRange sqref="I38:J38" name="Rango1_46"/>
    <protectedRange sqref="K38" name="Rango1_47"/>
    <protectedRange sqref="I39:K39" name="Rango1_48"/>
    <protectedRange sqref="Q39" name="Rango2_19"/>
  </protectedRanges>
  <mergeCells count="8">
    <mergeCell ref="E44:E45"/>
    <mergeCell ref="F44:H45"/>
    <mergeCell ref="D44:D45"/>
    <mergeCell ref="B1:G6"/>
    <mergeCell ref="AF1:AH6"/>
    <mergeCell ref="H1:AE6"/>
    <mergeCell ref="D42:H42"/>
    <mergeCell ref="F43:H43"/>
  </mergeCells>
  <dataValidations count="11">
    <dataValidation type="whole" showInputMessage="1" showErrorMessage="1" sqref="K9:K10 K12:K13 N9:O13 O14:O17 N15:N17 K17:K20 N18:O18 O19:O39 N20:N25 K23:K39 N27:N39">
      <formula1>0</formula1>
      <formula2>999999999999999</formula2>
    </dataValidation>
    <dataValidation type="whole" allowBlank="1" showInputMessage="1" showErrorMessage="1" sqref="H9:H10 H17 H19:H20 H23:H28 H31:H38">
      <formula1>0</formula1>
      <formula2>9</formula2>
    </dataValidation>
    <dataValidation type="list" allowBlank="1" showInputMessage="1" showErrorMessage="1" sqref="L9:M9 U9 Y9:Y13 W9:W23 AA9:AA13 L12:M13 M14:M26 L15:L26 V15 X15:X18 W25:W26 L27:M39 R31:R39">
      <formula1>"SI, NO, NO APLICA"</formula1>
    </dataValidation>
    <dataValidation type="whole" allowBlank="1" showInputMessage="1" showErrorMessage="1" sqref="P9:P39">
      <formula1>0</formula1>
      <formula2>999999999999999000000</formula2>
    </dataValidation>
    <dataValidation type="whole" allowBlank="1" showInputMessage="1" showErrorMessage="1" sqref="S9 S31:T34">
      <formula1>0</formula1>
      <formula2>500</formula2>
    </dataValidation>
    <dataValidation type="date" allowBlank="1" showInputMessage="1" showErrorMessage="1" sqref="AB9:AC9 AB10:AB12">
      <formula1>45292</formula1>
      <formula2>46752</formula2>
    </dataValidation>
    <dataValidation type="list" allowBlank="1" showInputMessage="1" showErrorMessage="1" sqref="Z9:Z13 V9 X9">
      <formula1>"SI, NO"</formula1>
    </dataValidation>
    <dataValidation type="whole" allowBlank="1" showInputMessage="1" showErrorMessage="1" sqref="G9:G10 G16:G17 G19:G20 G23:G28 G30:G38">
      <formula1>0</formula1>
      <formula2>9999999999</formula2>
    </dataValidation>
    <dataValidation type="list" allowBlank="1" showInputMessage="1" showErrorMessage="1" sqref="F16:F23 F25:F39">
      <formula1>"Cédula de Ciudadanía, Cédula de Extranjeria, NIT"</formula1>
    </dataValidation>
    <dataValidation type="whole" allowBlank="1" showInputMessage="1" showErrorMessage="1" sqref="C31">
      <formula1>1</formula1>
      <formula2>400</formula2>
    </dataValidation>
    <dataValidation type="list" allowBlank="1" showInputMessage="1" showErrorMessage="1" sqref="E32:E39">
      <formula1>"Contratación Directa, Licitación, Invitación Pública, Invitación Privada, Colombia Compra Eficiente"</formula1>
    </dataValidation>
  </dataValidations>
  <hyperlinks>
    <hyperlink ref="Q9" r:id="rId1" location="GenericContractInformation"/>
    <hyperlink ref="Q10" r:id="rId2" location="GenericContractInformation"/>
    <hyperlink ref="Q12" r:id="rId3" location="GenericContractInformation"/>
    <hyperlink ref="Q13" r:id="rId4" location="GenericContractInformation"/>
    <hyperlink ref="Q14" r:id="rId5" location="GenericContractInformation"/>
    <hyperlink ref="Q16" r:id="rId6" location="GenericContractInformation"/>
    <hyperlink ref="Q17" r:id="rId7" location="GenericContractInformation"/>
    <hyperlink ref="Q18" r:id="rId8" location="GenericContractInformation"/>
    <hyperlink ref="Q20" r:id="rId9" location="GenericContractInformation"/>
    <hyperlink ref="Q21" r:id="rId10" location="GenericContractInformation"/>
    <hyperlink ref="Q22" r:id="rId11" location="GenericContractInformation"/>
    <hyperlink ref="Q23" r:id="rId12" location="GenericContractInformation"/>
    <hyperlink ref="Q25" r:id="rId13" location="GenericContractInformation"/>
    <hyperlink ref="Q28" r:id="rId14" location="GenericContractInformation"/>
    <hyperlink ref="Q27" r:id="rId15" location="GenericContractInformation"/>
    <hyperlink ref="Q30" r:id="rId16" location="GenericContractInformation"/>
    <hyperlink ref="Q33" r:id="rId17"/>
    <hyperlink ref="Q36" r:id="rId18" location="GenericContractInformation"/>
    <hyperlink ref="Q35" r:id="rId19"/>
  </hyperlinks>
  <pageMargins left="0.7" right="0.7" top="0.75" bottom="0.75" header="0.3" footer="0.3"/>
  <pageSetup paperSize="5" scale="55" orientation="landscape" r:id="rId20"/>
  <drawing r:id="rId21"/>
  <tableParts count="1">
    <tablePart r:id="rId2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66"/>
  <sheetViews>
    <sheetView topLeftCell="A31" zoomScale="90" zoomScaleNormal="90" workbookViewId="0">
      <selection activeCell="C31" sqref="C31"/>
    </sheetView>
  </sheetViews>
  <sheetFormatPr baseColWidth="10" defaultRowHeight="16.5" x14ac:dyDescent="0.3"/>
  <cols>
    <col min="1" max="1" width="4.140625" style="1" customWidth="1"/>
    <col min="2" max="2" width="12" style="1" customWidth="1"/>
    <col min="3" max="3" width="12.42578125" style="1" customWidth="1"/>
    <col min="4" max="4" width="15.28515625" style="1" customWidth="1"/>
    <col min="5" max="5" width="15.5703125" style="1" customWidth="1"/>
    <col min="6" max="6" width="13.28515625" style="1" customWidth="1"/>
    <col min="7" max="7" width="14.28515625" style="1" customWidth="1"/>
    <col min="8" max="8" width="13.28515625" style="1" customWidth="1"/>
    <col min="9" max="9" width="13.85546875" style="1" customWidth="1"/>
    <col min="10" max="10" width="16.28515625" style="1" customWidth="1"/>
    <col min="11" max="11" width="15.42578125" style="1" customWidth="1"/>
    <col min="12" max="14" width="13" style="1" customWidth="1"/>
    <col min="15" max="15" width="12.85546875" style="1" customWidth="1"/>
    <col min="16" max="16" width="14.42578125" style="1" customWidth="1"/>
    <col min="17" max="18" width="13" style="1" customWidth="1"/>
    <col min="19" max="19" width="12.85546875" style="1" customWidth="1"/>
    <col min="20" max="20" width="12.42578125" style="1" customWidth="1"/>
    <col min="21" max="21" width="11" style="1" customWidth="1"/>
    <col min="22" max="22" width="13.7109375" style="1" customWidth="1"/>
    <col min="23" max="23" width="14" style="1" customWidth="1"/>
    <col min="24" max="28" width="13" style="1" customWidth="1"/>
    <col min="29" max="30" width="11.5703125" style="1" customWidth="1"/>
    <col min="31" max="31" width="15.85546875" style="1" customWidth="1"/>
    <col min="32" max="32" width="14" style="1" customWidth="1"/>
    <col min="33" max="36" width="13" style="1" customWidth="1"/>
    <col min="37" max="16384" width="11.42578125" style="1"/>
  </cols>
  <sheetData>
    <row r="1" spans="2:34" x14ac:dyDescent="0.3">
      <c r="B1" s="170" t="s">
        <v>35</v>
      </c>
      <c r="C1" s="171"/>
      <c r="D1" s="171"/>
      <c r="E1" s="171"/>
      <c r="F1" s="171"/>
      <c r="G1" s="172"/>
      <c r="H1" s="188" t="s">
        <v>37</v>
      </c>
      <c r="I1" s="189"/>
      <c r="J1" s="189"/>
      <c r="K1" s="189"/>
      <c r="L1" s="189"/>
      <c r="M1" s="189"/>
      <c r="N1" s="189"/>
      <c r="O1" s="189"/>
      <c r="P1" s="189"/>
      <c r="Q1" s="189"/>
      <c r="R1" s="189"/>
      <c r="S1" s="189"/>
      <c r="T1" s="189"/>
      <c r="U1" s="189"/>
      <c r="V1" s="189"/>
      <c r="W1" s="189"/>
      <c r="X1" s="189"/>
      <c r="Y1" s="189"/>
      <c r="Z1" s="189"/>
      <c r="AA1" s="189"/>
      <c r="AB1" s="189"/>
      <c r="AC1" s="189"/>
      <c r="AD1" s="189"/>
      <c r="AE1" s="190"/>
      <c r="AF1" s="179" t="s">
        <v>36</v>
      </c>
      <c r="AG1" s="180"/>
      <c r="AH1" s="181"/>
    </row>
    <row r="2" spans="2:34" x14ac:dyDescent="0.3">
      <c r="B2" s="173"/>
      <c r="C2" s="174"/>
      <c r="D2" s="174"/>
      <c r="E2" s="174"/>
      <c r="F2" s="174"/>
      <c r="G2" s="175"/>
      <c r="H2" s="191"/>
      <c r="I2" s="192"/>
      <c r="J2" s="192"/>
      <c r="K2" s="192"/>
      <c r="L2" s="192"/>
      <c r="M2" s="192"/>
      <c r="N2" s="192"/>
      <c r="O2" s="192"/>
      <c r="P2" s="192"/>
      <c r="Q2" s="192"/>
      <c r="R2" s="192"/>
      <c r="S2" s="192"/>
      <c r="T2" s="192"/>
      <c r="U2" s="192"/>
      <c r="V2" s="192"/>
      <c r="W2" s="192"/>
      <c r="X2" s="192"/>
      <c r="Y2" s="192"/>
      <c r="Z2" s="192"/>
      <c r="AA2" s="192"/>
      <c r="AB2" s="192"/>
      <c r="AC2" s="192"/>
      <c r="AD2" s="192"/>
      <c r="AE2" s="193"/>
      <c r="AF2" s="182"/>
      <c r="AG2" s="183"/>
      <c r="AH2" s="184"/>
    </row>
    <row r="3" spans="2:34" x14ac:dyDescent="0.3">
      <c r="B3" s="173"/>
      <c r="C3" s="174"/>
      <c r="D3" s="174"/>
      <c r="E3" s="174"/>
      <c r="F3" s="174"/>
      <c r="G3" s="175"/>
      <c r="H3" s="191"/>
      <c r="I3" s="192"/>
      <c r="J3" s="192"/>
      <c r="K3" s="192"/>
      <c r="L3" s="192"/>
      <c r="M3" s="192"/>
      <c r="N3" s="192"/>
      <c r="O3" s="192"/>
      <c r="P3" s="192"/>
      <c r="Q3" s="192"/>
      <c r="R3" s="192"/>
      <c r="S3" s="192"/>
      <c r="T3" s="192"/>
      <c r="U3" s="192"/>
      <c r="V3" s="192"/>
      <c r="W3" s="192"/>
      <c r="X3" s="192"/>
      <c r="Y3" s="192"/>
      <c r="Z3" s="192"/>
      <c r="AA3" s="192"/>
      <c r="AB3" s="192"/>
      <c r="AC3" s="192"/>
      <c r="AD3" s="192"/>
      <c r="AE3" s="193"/>
      <c r="AF3" s="182"/>
      <c r="AG3" s="183"/>
      <c r="AH3" s="184"/>
    </row>
    <row r="4" spans="2:34" x14ac:dyDescent="0.3">
      <c r="B4" s="173"/>
      <c r="C4" s="174"/>
      <c r="D4" s="174"/>
      <c r="E4" s="174"/>
      <c r="F4" s="174"/>
      <c r="G4" s="175"/>
      <c r="H4" s="191"/>
      <c r="I4" s="192"/>
      <c r="J4" s="192"/>
      <c r="K4" s="192"/>
      <c r="L4" s="192"/>
      <c r="M4" s="192"/>
      <c r="N4" s="192"/>
      <c r="O4" s="192"/>
      <c r="P4" s="192"/>
      <c r="Q4" s="192"/>
      <c r="R4" s="192"/>
      <c r="S4" s="192"/>
      <c r="T4" s="192"/>
      <c r="U4" s="192"/>
      <c r="V4" s="192"/>
      <c r="W4" s="192"/>
      <c r="X4" s="192"/>
      <c r="Y4" s="192"/>
      <c r="Z4" s="192"/>
      <c r="AA4" s="192"/>
      <c r="AB4" s="192"/>
      <c r="AC4" s="192"/>
      <c r="AD4" s="192"/>
      <c r="AE4" s="193"/>
      <c r="AF4" s="182"/>
      <c r="AG4" s="183"/>
      <c r="AH4" s="184"/>
    </row>
    <row r="5" spans="2:34" x14ac:dyDescent="0.3">
      <c r="B5" s="173"/>
      <c r="C5" s="174"/>
      <c r="D5" s="174"/>
      <c r="E5" s="174"/>
      <c r="F5" s="174"/>
      <c r="G5" s="175"/>
      <c r="H5" s="191"/>
      <c r="I5" s="192"/>
      <c r="J5" s="192"/>
      <c r="K5" s="192"/>
      <c r="L5" s="192"/>
      <c r="M5" s="192"/>
      <c r="N5" s="192"/>
      <c r="O5" s="192"/>
      <c r="P5" s="192"/>
      <c r="Q5" s="192"/>
      <c r="R5" s="192"/>
      <c r="S5" s="192"/>
      <c r="T5" s="192"/>
      <c r="U5" s="192"/>
      <c r="V5" s="192"/>
      <c r="W5" s="192"/>
      <c r="X5" s="192"/>
      <c r="Y5" s="192"/>
      <c r="Z5" s="192"/>
      <c r="AA5" s="192"/>
      <c r="AB5" s="192"/>
      <c r="AC5" s="192"/>
      <c r="AD5" s="192"/>
      <c r="AE5" s="193"/>
      <c r="AF5" s="182"/>
      <c r="AG5" s="183"/>
      <c r="AH5" s="184"/>
    </row>
    <row r="6" spans="2:34" x14ac:dyDescent="0.3">
      <c r="B6" s="176"/>
      <c r="C6" s="177"/>
      <c r="D6" s="177"/>
      <c r="E6" s="177"/>
      <c r="F6" s="177"/>
      <c r="G6" s="178"/>
      <c r="H6" s="194"/>
      <c r="I6" s="195"/>
      <c r="J6" s="195"/>
      <c r="K6" s="195"/>
      <c r="L6" s="195"/>
      <c r="M6" s="195"/>
      <c r="N6" s="195"/>
      <c r="O6" s="195"/>
      <c r="P6" s="195"/>
      <c r="Q6" s="195"/>
      <c r="R6" s="195"/>
      <c r="S6" s="195"/>
      <c r="T6" s="195"/>
      <c r="U6" s="195"/>
      <c r="V6" s="195"/>
      <c r="W6" s="195"/>
      <c r="X6" s="195"/>
      <c r="Y6" s="195"/>
      <c r="Z6" s="195"/>
      <c r="AA6" s="195"/>
      <c r="AB6" s="195"/>
      <c r="AC6" s="195"/>
      <c r="AD6" s="195"/>
      <c r="AE6" s="196"/>
      <c r="AF6" s="185"/>
      <c r="AG6" s="186"/>
      <c r="AH6" s="187"/>
    </row>
    <row r="7" spans="2:34" ht="30.75" thickBot="1" x14ac:dyDescent="0.35">
      <c r="B7" s="7"/>
      <c r="C7" s="4"/>
      <c r="D7" s="4"/>
      <c r="E7" s="4"/>
      <c r="F7" s="4"/>
      <c r="G7" s="4"/>
      <c r="H7" s="4"/>
      <c r="I7" s="10" t="s">
        <v>28</v>
      </c>
      <c r="J7" s="4"/>
      <c r="K7" s="4"/>
      <c r="L7" s="4"/>
      <c r="M7" s="4"/>
      <c r="N7" s="4"/>
      <c r="O7" s="4"/>
      <c r="P7" s="4"/>
      <c r="Q7" s="4"/>
      <c r="R7" s="4"/>
      <c r="S7" s="4"/>
      <c r="T7" s="4"/>
      <c r="U7" s="11" t="s">
        <v>29</v>
      </c>
      <c r="V7" s="11"/>
      <c r="W7" s="4"/>
      <c r="X7" s="4"/>
      <c r="Y7" s="11" t="s">
        <v>30</v>
      </c>
      <c r="Z7" s="4"/>
      <c r="AA7" s="4"/>
      <c r="AB7" s="12"/>
      <c r="AC7" s="4"/>
      <c r="AD7" s="13" t="s">
        <v>31</v>
      </c>
      <c r="AE7" s="4"/>
      <c r="AF7" s="4"/>
      <c r="AG7" s="5"/>
      <c r="AH7" s="6"/>
    </row>
    <row r="8" spans="2:34" s="20" customFormat="1" ht="93" customHeight="1" x14ac:dyDescent="0.25">
      <c r="B8" s="14" t="s">
        <v>6</v>
      </c>
      <c r="C8" s="15" t="s">
        <v>5</v>
      </c>
      <c r="D8" s="15" t="s">
        <v>4</v>
      </c>
      <c r="E8" s="15" t="s">
        <v>3</v>
      </c>
      <c r="F8" s="16" t="s">
        <v>7</v>
      </c>
      <c r="G8" s="16" t="s">
        <v>56</v>
      </c>
      <c r="H8" s="16" t="s">
        <v>55</v>
      </c>
      <c r="I8" s="16" t="s">
        <v>2</v>
      </c>
      <c r="J8" s="16" t="s">
        <v>1</v>
      </c>
      <c r="K8" s="16" t="s">
        <v>0</v>
      </c>
      <c r="L8" s="17" t="s">
        <v>8</v>
      </c>
      <c r="M8" s="17" t="s">
        <v>9</v>
      </c>
      <c r="N8" s="17" t="s">
        <v>10</v>
      </c>
      <c r="O8" s="17" t="s">
        <v>11</v>
      </c>
      <c r="P8" s="16" t="s">
        <v>32</v>
      </c>
      <c r="Q8" s="16" t="s">
        <v>12</v>
      </c>
      <c r="R8" s="16" t="s">
        <v>13</v>
      </c>
      <c r="S8" s="16" t="s">
        <v>15</v>
      </c>
      <c r="T8" s="18" t="s">
        <v>14</v>
      </c>
      <c r="U8" s="16" t="s">
        <v>16</v>
      </c>
      <c r="V8" s="16" t="s">
        <v>17</v>
      </c>
      <c r="W8" s="16" t="s">
        <v>18</v>
      </c>
      <c r="X8" s="16" t="s">
        <v>20</v>
      </c>
      <c r="Y8" s="16" t="s">
        <v>19</v>
      </c>
      <c r="Z8" s="16" t="s">
        <v>21</v>
      </c>
      <c r="AA8" s="16" t="s">
        <v>22</v>
      </c>
      <c r="AB8" s="16" t="s">
        <v>34</v>
      </c>
      <c r="AC8" s="16" t="s">
        <v>33</v>
      </c>
      <c r="AD8" s="16" t="s">
        <v>23</v>
      </c>
      <c r="AE8" s="16" t="s">
        <v>24</v>
      </c>
      <c r="AF8" s="16" t="s">
        <v>25</v>
      </c>
      <c r="AG8" s="16" t="s">
        <v>26</v>
      </c>
      <c r="AH8" s="19" t="s">
        <v>27</v>
      </c>
    </row>
    <row r="9" spans="2:34" s="2" customFormat="1" ht="28.5" customHeight="1" x14ac:dyDescent="0.3">
      <c r="B9" s="36">
        <v>2024</v>
      </c>
      <c r="C9" s="36">
        <v>31</v>
      </c>
      <c r="D9" s="37" t="s">
        <v>43</v>
      </c>
      <c r="E9" s="37" t="s">
        <v>44</v>
      </c>
      <c r="F9" s="36" t="s">
        <v>45</v>
      </c>
      <c r="G9" s="104" t="s">
        <v>177</v>
      </c>
      <c r="H9" s="94">
        <v>1</v>
      </c>
      <c r="I9" s="103" t="s">
        <v>112</v>
      </c>
      <c r="J9" s="37" t="s">
        <v>183</v>
      </c>
      <c r="K9" s="140">
        <v>60000000</v>
      </c>
      <c r="L9" s="21" t="s">
        <v>49</v>
      </c>
      <c r="M9" s="21" t="s">
        <v>49</v>
      </c>
      <c r="N9" s="131">
        <v>0</v>
      </c>
      <c r="O9" s="131">
        <v>0</v>
      </c>
      <c r="P9" s="61">
        <f>+Tabla13[[#This Row],[Valor del Contrato]]+Tabla13[[#This Row],[Adiciòn 1]]+Tabla13[[#This Row],[Adiciòn 2]]</f>
        <v>60000000</v>
      </c>
      <c r="Q9" s="23" t="s">
        <v>186</v>
      </c>
      <c r="R9" s="36" t="s">
        <v>48</v>
      </c>
      <c r="S9" s="45">
        <v>190</v>
      </c>
      <c r="T9" s="36">
        <v>274</v>
      </c>
      <c r="U9" s="46" t="s">
        <v>48</v>
      </c>
      <c r="V9" s="46" t="s">
        <v>49</v>
      </c>
      <c r="W9" s="46" t="s">
        <v>48</v>
      </c>
      <c r="X9" s="46" t="s">
        <v>48</v>
      </c>
      <c r="Y9" s="46" t="s">
        <v>48</v>
      </c>
      <c r="Z9" s="46" t="s">
        <v>49</v>
      </c>
      <c r="AA9" s="46" t="s">
        <v>48</v>
      </c>
      <c r="AB9" s="46">
        <v>45399</v>
      </c>
      <c r="AC9" s="46">
        <v>45657</v>
      </c>
      <c r="AD9" s="47">
        <f ca="1">IF(Tabla13[[#This Row],[Fecha de terminación]]&gt;TODAY(),(TODAY()-Tabla13[[#This Row],[Fecha de Firma Acta de Inicio]])/(Tabla13[[#This Row],[Fecha de terminación]]-Tabla13[[#This Row],[Fecha de Firma Acta de Inicio]]),1)</f>
        <v>0.41472868217054265</v>
      </c>
      <c r="AE9" s="48" t="s">
        <v>72</v>
      </c>
      <c r="AF9" s="148">
        <f ca="1">IF(Tabla13[[#This Row],[Fecha de terminación]]&gt;TODAY(),(TODAY()-Tabla13[[#This Row],[Fecha de Firma Acta de Inicio]])/(Tabla13[[#This Row],[Fecha de terminación]]-Tabla13[[#This Row],[Fecha de Firma Acta de Inicio]]),1)</f>
        <v>0.41472868217054265</v>
      </c>
      <c r="AG9" s="107" t="s">
        <v>169</v>
      </c>
      <c r="AH9" s="36" t="s">
        <v>51</v>
      </c>
    </row>
    <row r="10" spans="2:34" ht="21" customHeight="1" x14ac:dyDescent="0.3">
      <c r="B10" s="49">
        <v>2024</v>
      </c>
      <c r="C10" s="36">
        <v>32</v>
      </c>
      <c r="D10" s="37" t="s">
        <v>43</v>
      </c>
      <c r="E10" s="37" t="s">
        <v>44</v>
      </c>
      <c r="F10" s="50" t="s">
        <v>80</v>
      </c>
      <c r="G10" s="105">
        <v>1110527111</v>
      </c>
      <c r="H10" s="28">
        <v>2</v>
      </c>
      <c r="I10" s="37" t="s">
        <v>178</v>
      </c>
      <c r="J10" s="37" t="s">
        <v>174</v>
      </c>
      <c r="K10" s="140">
        <v>25000000</v>
      </c>
      <c r="L10" s="21" t="s">
        <v>49</v>
      </c>
      <c r="M10" s="21" t="s">
        <v>49</v>
      </c>
      <c r="N10" s="131">
        <v>0</v>
      </c>
      <c r="O10" s="131">
        <v>0</v>
      </c>
      <c r="P10" s="61">
        <f>+Tabla13[[#This Row],[Valor del Contrato]]+Tabla13[[#This Row],[Adiciòn 1]]+Tabla13[[#This Row],[Adiciòn 2]]</f>
        <v>25000000</v>
      </c>
      <c r="Q10" s="23" t="s">
        <v>187</v>
      </c>
      <c r="R10" s="36" t="s">
        <v>48</v>
      </c>
      <c r="S10" s="49">
        <v>211</v>
      </c>
      <c r="T10" s="49">
        <v>251</v>
      </c>
      <c r="U10" s="46" t="s">
        <v>48</v>
      </c>
      <c r="V10" s="46" t="s">
        <v>48</v>
      </c>
      <c r="W10" s="46" t="s">
        <v>48</v>
      </c>
      <c r="X10" s="49" t="s">
        <v>49</v>
      </c>
      <c r="Y10" s="46" t="s">
        <v>48</v>
      </c>
      <c r="Z10" s="46" t="s">
        <v>48</v>
      </c>
      <c r="AA10" s="46" t="s">
        <v>48</v>
      </c>
      <c r="AB10" s="46">
        <v>45383</v>
      </c>
      <c r="AC10" s="46">
        <v>45657</v>
      </c>
      <c r="AD10" s="57">
        <f ca="1">IF(Tabla13[[#This Row],[Fecha de terminación]]&gt;TODAY(),(TODAY()-Tabla13[[#This Row],[Fecha de Firma Acta de Inicio]])/(Tabla13[[#This Row],[Fecha de terminación]]-Tabla13[[#This Row],[Fecha de Firma Acta de Inicio]]),1)</f>
        <v>0.4489051094890511</v>
      </c>
      <c r="AE10" s="48" t="s">
        <v>52</v>
      </c>
      <c r="AF10" s="149">
        <f ca="1">IF(Tabla13[[#This Row],[Fecha de terminación]]&gt;TODAY(),(TODAY()-Tabla13[[#This Row],[Fecha de Firma Acta de Inicio]])/(Tabla13[[#This Row],[Fecha de terminación]]-Tabla13[[#This Row],[Fecha de Firma Acta de Inicio]]),1)</f>
        <v>0.4489051094890511</v>
      </c>
      <c r="AG10" s="107" t="s">
        <v>169</v>
      </c>
      <c r="AH10" s="36" t="s">
        <v>51</v>
      </c>
    </row>
    <row r="11" spans="2:34" ht="23.25" customHeight="1" x14ac:dyDescent="0.3">
      <c r="B11" s="36">
        <v>2024</v>
      </c>
      <c r="C11" s="36">
        <v>33</v>
      </c>
      <c r="D11" s="37" t="s">
        <v>43</v>
      </c>
      <c r="E11" s="37" t="s">
        <v>44</v>
      </c>
      <c r="F11" s="50" t="s">
        <v>80</v>
      </c>
      <c r="G11" s="105">
        <v>10285865</v>
      </c>
      <c r="H11" s="28">
        <v>3</v>
      </c>
      <c r="I11" s="103" t="s">
        <v>179</v>
      </c>
      <c r="J11" s="37" t="s">
        <v>81</v>
      </c>
      <c r="K11" s="140">
        <v>61200000</v>
      </c>
      <c r="L11" s="21" t="s">
        <v>49</v>
      </c>
      <c r="M11" s="21" t="s">
        <v>49</v>
      </c>
      <c r="N11" s="131">
        <v>0</v>
      </c>
      <c r="O11" s="131">
        <v>0</v>
      </c>
      <c r="P11" s="61">
        <f>+Tabla13[[#This Row],[Valor del Contrato]]+Tabla13[[#This Row],[Adiciòn 1]]+Tabla13[[#This Row],[Adiciòn 2]]</f>
        <v>61200000</v>
      </c>
      <c r="Q11" s="23" t="s">
        <v>188</v>
      </c>
      <c r="R11" s="36" t="s">
        <v>48</v>
      </c>
      <c r="S11" s="36">
        <v>212</v>
      </c>
      <c r="T11" s="36">
        <v>250</v>
      </c>
      <c r="U11" s="46" t="s">
        <v>48</v>
      </c>
      <c r="V11" s="46" t="s">
        <v>48</v>
      </c>
      <c r="W11" s="46" t="s">
        <v>48</v>
      </c>
      <c r="X11" s="46" t="s">
        <v>48</v>
      </c>
      <c r="Y11" s="46" t="s">
        <v>48</v>
      </c>
      <c r="Z11" s="46" t="s">
        <v>48</v>
      </c>
      <c r="AA11" s="46" t="s">
        <v>48</v>
      </c>
      <c r="AB11" s="46">
        <v>45383</v>
      </c>
      <c r="AC11" s="46">
        <v>45657</v>
      </c>
      <c r="AD11" s="62">
        <f ca="1">IF(Tabla13[[#This Row],[Fecha de terminación]]&gt;TODAY(),(TODAY()-Tabla13[[#This Row],[Fecha de Firma Acta de Inicio]])/(Tabla13[[#This Row],[Fecha de terminación]]-Tabla13[[#This Row],[Fecha de Firma Acta de Inicio]]),1)</f>
        <v>0.4489051094890511</v>
      </c>
      <c r="AE11" s="48" t="s">
        <v>77</v>
      </c>
      <c r="AF11" s="150">
        <f ca="1">IF(Tabla13[[#This Row],[Fecha de terminación]]&gt;TODAY(),(TODAY()-Tabla13[[#This Row],[Fecha de Firma Acta de Inicio]])/(Tabla13[[#This Row],[Fecha de terminación]]-Tabla13[[#This Row],[Fecha de Firma Acta de Inicio]]),1)</f>
        <v>0.4489051094890511</v>
      </c>
      <c r="AG11" s="107" t="s">
        <v>169</v>
      </c>
      <c r="AH11" s="36" t="s">
        <v>48</v>
      </c>
    </row>
    <row r="12" spans="2:34" ht="29.25" customHeight="1" x14ac:dyDescent="0.3">
      <c r="B12" s="36">
        <v>2024</v>
      </c>
      <c r="C12" s="36">
        <v>34</v>
      </c>
      <c r="D12" s="37" t="s">
        <v>43</v>
      </c>
      <c r="E12" s="37" t="s">
        <v>44</v>
      </c>
      <c r="F12" s="50" t="s">
        <v>80</v>
      </c>
      <c r="G12" s="105">
        <v>14953735</v>
      </c>
      <c r="H12" s="28">
        <v>5</v>
      </c>
      <c r="I12" s="103" t="s">
        <v>175</v>
      </c>
      <c r="J12" s="37" t="s">
        <v>176</v>
      </c>
      <c r="K12" s="140">
        <v>21000000</v>
      </c>
      <c r="L12" s="21" t="s">
        <v>49</v>
      </c>
      <c r="M12" s="21" t="s">
        <v>49</v>
      </c>
      <c r="N12" s="131">
        <v>0</v>
      </c>
      <c r="O12" s="131">
        <v>0</v>
      </c>
      <c r="P12" s="61">
        <f>+Tabla13[[#This Row],[Valor del Contrato]]+Tabla13[[#This Row],[Adiciòn 1]]+Tabla13[[#This Row],[Adiciòn 2]]</f>
        <v>21000000</v>
      </c>
      <c r="Q12" s="23" t="s">
        <v>189</v>
      </c>
      <c r="R12" s="36" t="s">
        <v>48</v>
      </c>
      <c r="S12" s="36">
        <v>274</v>
      </c>
      <c r="T12" s="36">
        <v>264</v>
      </c>
      <c r="U12" s="46" t="s">
        <v>48</v>
      </c>
      <c r="V12" s="46" t="s">
        <v>48</v>
      </c>
      <c r="W12" s="46" t="s">
        <v>48</v>
      </c>
      <c r="X12" s="46" t="s">
        <v>48</v>
      </c>
      <c r="Y12" s="46" t="s">
        <v>48</v>
      </c>
      <c r="Z12" s="46" t="s">
        <v>48</v>
      </c>
      <c r="AA12" s="46" t="s">
        <v>48</v>
      </c>
      <c r="AB12" s="46">
        <v>45390</v>
      </c>
      <c r="AC12" s="64">
        <v>45480</v>
      </c>
      <c r="AD12" s="62">
        <f ca="1">IF(Tabla13[[#This Row],[Fecha de terminación]]&gt;TODAY(),(TODAY()-Tabla13[[#This Row],[Fecha de Firma Acta de Inicio]])/(Tabla13[[#This Row],[Fecha de terminación]]-Tabla13[[#This Row],[Fecha de Firma Acta de Inicio]]),1)</f>
        <v>1</v>
      </c>
      <c r="AE12" s="48" t="s">
        <v>72</v>
      </c>
      <c r="AF12" s="150">
        <f ca="1">IF(Tabla13[[#This Row],[Fecha de terminación]]&gt;TODAY(),(TODAY()-Tabla13[[#This Row],[Fecha de Firma Acta de Inicio]])/(Tabla13[[#This Row],[Fecha de terminación]]-Tabla13[[#This Row],[Fecha de Firma Acta de Inicio]]),1)</f>
        <v>1</v>
      </c>
      <c r="AG12" s="107" t="s">
        <v>169</v>
      </c>
      <c r="AH12" s="36" t="s">
        <v>51</v>
      </c>
    </row>
    <row r="13" spans="2:34" ht="20.25" customHeight="1" x14ac:dyDescent="0.3">
      <c r="B13" s="36">
        <v>2024</v>
      </c>
      <c r="C13" s="36">
        <v>35</v>
      </c>
      <c r="D13" s="37" t="s">
        <v>43</v>
      </c>
      <c r="E13" s="37" t="s">
        <v>44</v>
      </c>
      <c r="F13" s="50" t="s">
        <v>80</v>
      </c>
      <c r="G13" s="105">
        <v>1004897612</v>
      </c>
      <c r="H13" s="33">
        <v>2</v>
      </c>
      <c r="I13" s="103" t="s">
        <v>180</v>
      </c>
      <c r="J13" s="37" t="s">
        <v>184</v>
      </c>
      <c r="K13" s="141">
        <v>27809100</v>
      </c>
      <c r="L13" s="21" t="s">
        <v>49</v>
      </c>
      <c r="M13" s="21" t="s">
        <v>49</v>
      </c>
      <c r="N13" s="131">
        <v>0</v>
      </c>
      <c r="O13" s="131">
        <v>0</v>
      </c>
      <c r="P13" s="61">
        <f>+Tabla13[[#This Row],[Valor del Contrato]]+Tabla13[[#This Row],[Adiciòn 1]]+Tabla13[[#This Row],[Adiciòn 2]]</f>
        <v>27809100</v>
      </c>
      <c r="Q13" s="108" t="s">
        <v>190</v>
      </c>
      <c r="R13" s="36" t="s">
        <v>48</v>
      </c>
      <c r="S13" s="36">
        <v>221</v>
      </c>
      <c r="T13" s="36">
        <v>256</v>
      </c>
      <c r="U13" s="46" t="s">
        <v>48</v>
      </c>
      <c r="V13" s="46" t="s">
        <v>48</v>
      </c>
      <c r="W13" s="46" t="s">
        <v>48</v>
      </c>
      <c r="X13" s="46" t="s">
        <v>48</v>
      </c>
      <c r="Y13" s="46" t="s">
        <v>48</v>
      </c>
      <c r="Z13" s="46" t="s">
        <v>49</v>
      </c>
      <c r="AA13" s="46" t="s">
        <v>48</v>
      </c>
      <c r="AB13" s="64">
        <v>45384</v>
      </c>
      <c r="AC13" s="46">
        <v>45657</v>
      </c>
      <c r="AD13" s="62">
        <f ca="1">IF(Tabla13[[#This Row],[Fecha de terminación]]&gt;TODAY(),(TODAY()-Tabla13[[#This Row],[Fecha de Firma Acta de Inicio]])/(Tabla13[[#This Row],[Fecha de terminación]]-Tabla13[[#This Row],[Fecha de Firma Acta de Inicio]]),1)</f>
        <v>0.44688644688644691</v>
      </c>
      <c r="AE13" s="48" t="s">
        <v>72</v>
      </c>
      <c r="AF13" s="151">
        <f ca="1">IF(Tabla13[[#This Row],[Fecha de terminación]]&gt;TODAY(),(TODAY()-Tabla13[[#This Row],[Fecha de Firma Acta de Inicio]])/(Tabla13[[#This Row],[Fecha de terminación]]-Tabla13[[#This Row],[Fecha de Firma Acta de Inicio]]),1)</f>
        <v>0.44688644688644691</v>
      </c>
      <c r="AG13" s="107" t="s">
        <v>169</v>
      </c>
      <c r="AH13" s="36" t="s">
        <v>51</v>
      </c>
    </row>
    <row r="14" spans="2:34" ht="27.75" customHeight="1" x14ac:dyDescent="0.3">
      <c r="B14" s="36">
        <v>2024</v>
      </c>
      <c r="C14" s="36">
        <v>36</v>
      </c>
      <c r="D14" s="37" t="s">
        <v>43</v>
      </c>
      <c r="E14" s="37" t="s">
        <v>44</v>
      </c>
      <c r="F14" s="36" t="s">
        <v>45</v>
      </c>
      <c r="G14" s="106" t="s">
        <v>181</v>
      </c>
      <c r="H14" s="21">
        <v>1</v>
      </c>
      <c r="I14" s="81" t="s">
        <v>182</v>
      </c>
      <c r="J14" s="112" t="s">
        <v>185</v>
      </c>
      <c r="K14" s="141">
        <v>8451000</v>
      </c>
      <c r="L14" s="21" t="s">
        <v>49</v>
      </c>
      <c r="M14" s="21" t="s">
        <v>49</v>
      </c>
      <c r="N14" s="131">
        <v>0</v>
      </c>
      <c r="O14" s="131">
        <v>0</v>
      </c>
      <c r="P14" s="61">
        <f>+Tabla13[[#This Row],[Valor del Contrato]]+Tabla13[[#This Row],[Adiciòn 1]]+Tabla13[[#This Row],[Adiciòn 2]]</f>
        <v>8451000</v>
      </c>
      <c r="Q14" s="108" t="s">
        <v>191</v>
      </c>
      <c r="R14" s="36" t="s">
        <v>48</v>
      </c>
      <c r="S14" s="36">
        <v>209</v>
      </c>
      <c r="T14" s="36">
        <v>254</v>
      </c>
      <c r="U14" s="49" t="s">
        <v>48</v>
      </c>
      <c r="V14" s="49" t="s">
        <v>48</v>
      </c>
      <c r="W14" s="46" t="s">
        <v>48</v>
      </c>
      <c r="X14" s="46" t="s">
        <v>48</v>
      </c>
      <c r="Y14" s="46" t="s">
        <v>49</v>
      </c>
      <c r="Z14" s="46" t="s">
        <v>48</v>
      </c>
      <c r="AA14" s="46" t="s">
        <v>48</v>
      </c>
      <c r="AB14" s="64">
        <v>45384</v>
      </c>
      <c r="AC14" s="64">
        <v>45384</v>
      </c>
      <c r="AD14" s="62">
        <f ca="1">IF(Tabla13[[#This Row],[Fecha de terminación]]&gt;TODAY(),(TODAY()-Tabla13[[#This Row],[Fecha de Firma Acta de Inicio]])/(Tabla13[[#This Row],[Fecha de terminación]]-Tabla13[[#This Row],[Fecha de Firma Acta de Inicio]]),1)</f>
        <v>1</v>
      </c>
      <c r="AE14" s="48" t="s">
        <v>52</v>
      </c>
      <c r="AF14" s="151">
        <f ca="1">IF(Tabla13[[#This Row],[Fecha de terminación]]&gt;TODAY(),(TODAY()-Tabla13[[#This Row],[Fecha de Firma Acta de Inicio]])/(Tabla13[[#This Row],[Fecha de terminación]]-Tabla13[[#This Row],[Fecha de Firma Acta de Inicio]]),1)</f>
        <v>1</v>
      </c>
      <c r="AG14" s="107" t="s">
        <v>169</v>
      </c>
      <c r="AH14" s="36" t="s">
        <v>51</v>
      </c>
    </row>
    <row r="15" spans="2:34" ht="21.75" customHeight="1" x14ac:dyDescent="0.3">
      <c r="B15" s="36">
        <v>2024</v>
      </c>
      <c r="C15" s="36">
        <v>37</v>
      </c>
      <c r="D15" s="37" t="s">
        <v>43</v>
      </c>
      <c r="E15" s="37" t="s">
        <v>44</v>
      </c>
      <c r="F15" s="36" t="s">
        <v>45</v>
      </c>
      <c r="G15" s="33">
        <v>900249499</v>
      </c>
      <c r="H15" s="29">
        <v>6</v>
      </c>
      <c r="I15" s="35" t="s">
        <v>58</v>
      </c>
      <c r="J15" s="35" t="s">
        <v>193</v>
      </c>
      <c r="K15" s="141">
        <v>44057700</v>
      </c>
      <c r="L15" s="21" t="s">
        <v>49</v>
      </c>
      <c r="M15" s="21" t="s">
        <v>49</v>
      </c>
      <c r="N15" s="131">
        <v>0</v>
      </c>
      <c r="O15" s="131">
        <v>0</v>
      </c>
      <c r="P15" s="61">
        <f>+Tabla13[[#This Row],[Valor del Contrato]]+Tabla13[[#This Row],[Adiciòn 1]]+Tabla13[[#This Row],[Adiciòn 2]]</f>
        <v>44057700</v>
      </c>
      <c r="Q15" s="108" t="s">
        <v>192</v>
      </c>
      <c r="R15" s="36" t="s">
        <v>48</v>
      </c>
      <c r="S15" s="36">
        <v>219</v>
      </c>
      <c r="T15" s="36">
        <v>252</v>
      </c>
      <c r="U15" s="49" t="s">
        <v>48</v>
      </c>
      <c r="V15" s="46" t="s">
        <v>49</v>
      </c>
      <c r="W15" s="46" t="s">
        <v>48</v>
      </c>
      <c r="X15" s="46" t="s">
        <v>49</v>
      </c>
      <c r="Y15" s="46" t="s">
        <v>48</v>
      </c>
      <c r="Z15" s="46" t="s">
        <v>49</v>
      </c>
      <c r="AA15" s="46" t="s">
        <v>48</v>
      </c>
      <c r="AB15" s="71">
        <v>45386</v>
      </c>
      <c r="AC15" s="71">
        <v>45599</v>
      </c>
      <c r="AD15" s="62">
        <f ca="1">IF(Tabla13[[#This Row],[Fecha de terminación]]&gt;TODAY(),(TODAY()-Tabla13[[#This Row],[Fecha de Firma Acta de Inicio]])/(Tabla13[[#This Row],[Fecha de terminación]]-Tabla13[[#This Row],[Fecha de Firma Acta de Inicio]]),1)</f>
        <v>0.56338028169014087</v>
      </c>
      <c r="AE15" s="48" t="s">
        <v>52</v>
      </c>
      <c r="AF15" s="151">
        <f ca="1">IF(Tabla13[[#This Row],[Fecha de terminación]]&gt;TODAY(),(TODAY()-Tabla13[[#This Row],[Fecha de Firma Acta de Inicio]])/(Tabla13[[#This Row],[Fecha de terminación]]-Tabla13[[#This Row],[Fecha de Firma Acta de Inicio]]),1)</f>
        <v>0.56338028169014087</v>
      </c>
      <c r="AG15" s="107" t="s">
        <v>169</v>
      </c>
      <c r="AH15" s="36" t="s">
        <v>51</v>
      </c>
    </row>
    <row r="16" spans="2:34" s="31" customFormat="1" ht="27.75" customHeight="1" x14ac:dyDescent="0.25">
      <c r="B16" s="36">
        <v>2024</v>
      </c>
      <c r="C16" s="36">
        <v>38</v>
      </c>
      <c r="D16" s="21" t="s">
        <v>147</v>
      </c>
      <c r="E16" s="24" t="s">
        <v>155</v>
      </c>
      <c r="F16" s="50" t="s">
        <v>80</v>
      </c>
      <c r="G16" s="33">
        <v>1026583342</v>
      </c>
      <c r="H16" s="33">
        <v>0</v>
      </c>
      <c r="I16" s="35" t="s">
        <v>194</v>
      </c>
      <c r="J16" s="35" t="s">
        <v>195</v>
      </c>
      <c r="K16" s="140">
        <v>42000000</v>
      </c>
      <c r="L16" s="21" t="s">
        <v>49</v>
      </c>
      <c r="M16" s="21" t="s">
        <v>49</v>
      </c>
      <c r="N16" s="131">
        <v>0</v>
      </c>
      <c r="O16" s="131">
        <v>0</v>
      </c>
      <c r="P16" s="61">
        <f>+Tabla13[[#This Row],[Valor del Contrato]]+Tabla13[[#This Row],[Adiciòn 1]]+Tabla13[[#This Row],[Adiciòn 2]]</f>
        <v>42000000</v>
      </c>
      <c r="Q16" s="109" t="s">
        <v>202</v>
      </c>
      <c r="R16" s="36" t="s">
        <v>48</v>
      </c>
      <c r="S16" s="36">
        <v>210</v>
      </c>
      <c r="T16" s="36">
        <v>260</v>
      </c>
      <c r="U16" s="49" t="s">
        <v>48</v>
      </c>
      <c r="V16" s="49" t="s">
        <v>48</v>
      </c>
      <c r="W16" s="49" t="s">
        <v>48</v>
      </c>
      <c r="X16" s="46" t="s">
        <v>49</v>
      </c>
      <c r="Y16" s="36" t="s">
        <v>48</v>
      </c>
      <c r="Z16" s="36" t="s">
        <v>48</v>
      </c>
      <c r="AA16" s="46" t="s">
        <v>48</v>
      </c>
      <c r="AB16" s="71">
        <v>45390</v>
      </c>
      <c r="AC16" s="71">
        <v>45405</v>
      </c>
      <c r="AD16" s="62">
        <f ca="1">IF(Tabla13[[#This Row],[Fecha de terminación]]&gt;TODAY(),(TODAY()-Tabla13[[#This Row],[Fecha de Firma Acta de Inicio]])/(Tabla13[[#This Row],[Fecha de terminación]]-Tabla13[[#This Row],[Fecha de Firma Acta de Inicio]]),1)</f>
        <v>1</v>
      </c>
      <c r="AE16" s="37" t="s">
        <v>133</v>
      </c>
      <c r="AF16" s="150">
        <f ca="1">IF(Tabla13[[#This Row],[Fecha de terminación]]&gt;TODAY(),(TODAY()-Tabla13[[#This Row],[Fecha de Firma Acta de Inicio]])/(Tabla13[[#This Row],[Fecha de terminación]]-Tabla13[[#This Row],[Fecha de Firma Acta de Inicio]]),1)</f>
        <v>1</v>
      </c>
      <c r="AG16" s="107" t="s">
        <v>169</v>
      </c>
      <c r="AH16" s="36" t="s">
        <v>51</v>
      </c>
    </row>
    <row r="17" spans="2:34" ht="27" customHeight="1" x14ac:dyDescent="0.3">
      <c r="B17" s="36">
        <v>2024</v>
      </c>
      <c r="C17" s="36">
        <v>39</v>
      </c>
      <c r="D17" s="21" t="s">
        <v>147</v>
      </c>
      <c r="E17" s="24" t="s">
        <v>155</v>
      </c>
      <c r="F17" s="50" t="s">
        <v>80</v>
      </c>
      <c r="G17" s="33">
        <v>900229653</v>
      </c>
      <c r="H17" s="33">
        <v>9</v>
      </c>
      <c r="I17" s="35" t="s">
        <v>196</v>
      </c>
      <c r="J17" s="35" t="s">
        <v>197</v>
      </c>
      <c r="K17" s="140">
        <v>11850000</v>
      </c>
      <c r="L17" s="21" t="s">
        <v>49</v>
      </c>
      <c r="M17" s="21" t="s">
        <v>49</v>
      </c>
      <c r="N17" s="131">
        <v>0</v>
      </c>
      <c r="O17" s="131">
        <v>0</v>
      </c>
      <c r="P17" s="61">
        <f>+Tabla13[[#This Row],[Valor del Contrato]]+Tabla13[[#This Row],[Adiciòn 1]]+Tabla13[[#This Row],[Adiciòn 2]]</f>
        <v>11850000</v>
      </c>
      <c r="Q17" s="109" t="s">
        <v>203</v>
      </c>
      <c r="R17" s="36" t="s">
        <v>48</v>
      </c>
      <c r="S17" s="36">
        <v>270</v>
      </c>
      <c r="T17" s="36">
        <v>263</v>
      </c>
      <c r="U17" s="49" t="s">
        <v>48</v>
      </c>
      <c r="V17" s="46" t="s">
        <v>49</v>
      </c>
      <c r="W17" s="49" t="s">
        <v>48</v>
      </c>
      <c r="X17" s="46" t="s">
        <v>48</v>
      </c>
      <c r="Y17" s="36" t="s">
        <v>48</v>
      </c>
      <c r="Z17" s="46" t="s">
        <v>49</v>
      </c>
      <c r="AA17" s="46" t="s">
        <v>48</v>
      </c>
      <c r="AB17" s="71">
        <v>45387</v>
      </c>
      <c r="AC17" s="71">
        <v>45400</v>
      </c>
      <c r="AD17" s="65">
        <f ca="1">IF(Tabla13[[#This Row],[Fecha de terminación]]&gt;TODAY(),(TODAY()-Tabla13[[#This Row],[Fecha de Firma Acta de Inicio]])/(Tabla13[[#This Row],[Fecha de terminación]]-Tabla13[[#This Row],[Fecha de Firma Acta de Inicio]]),1)</f>
        <v>1</v>
      </c>
      <c r="AE17" s="48" t="s">
        <v>72</v>
      </c>
      <c r="AF17" s="151">
        <f ca="1">IF(Tabla13[[#This Row],[Fecha de terminación]]&gt;TODAY(),(TODAY()-Tabla13[[#This Row],[Fecha de Firma Acta de Inicio]])/(Tabla13[[#This Row],[Fecha de terminación]]-Tabla13[[#This Row],[Fecha de Firma Acta de Inicio]]),1)</f>
        <v>1</v>
      </c>
      <c r="AG17" s="107" t="s">
        <v>169</v>
      </c>
      <c r="AH17" s="36" t="s">
        <v>51</v>
      </c>
    </row>
    <row r="18" spans="2:34" ht="25.5" customHeight="1" x14ac:dyDescent="0.3">
      <c r="B18" s="36">
        <v>2024</v>
      </c>
      <c r="C18" s="36">
        <v>40</v>
      </c>
      <c r="D18" s="21" t="s">
        <v>147</v>
      </c>
      <c r="E18" s="24" t="s">
        <v>155</v>
      </c>
      <c r="F18" s="50" t="s">
        <v>80</v>
      </c>
      <c r="G18" s="33">
        <v>79189903</v>
      </c>
      <c r="H18" s="33">
        <v>5</v>
      </c>
      <c r="I18" s="35" t="s">
        <v>198</v>
      </c>
      <c r="J18" s="35" t="s">
        <v>199</v>
      </c>
      <c r="K18" s="140">
        <v>12091200</v>
      </c>
      <c r="L18" s="21" t="s">
        <v>49</v>
      </c>
      <c r="M18" s="21" t="s">
        <v>49</v>
      </c>
      <c r="N18" s="131">
        <v>0</v>
      </c>
      <c r="O18" s="131">
        <v>0</v>
      </c>
      <c r="P18" s="61">
        <f>+Tabla13[[#This Row],[Valor del Contrato]]+Tabla13[[#This Row],[Adiciòn 1]]+Tabla13[[#This Row],[Adiciòn 2]]</f>
        <v>12091200</v>
      </c>
      <c r="Q18" s="110" t="s">
        <v>204</v>
      </c>
      <c r="R18" s="36" t="s">
        <v>48</v>
      </c>
      <c r="S18" s="44">
        <v>275</v>
      </c>
      <c r="T18" s="36">
        <v>265</v>
      </c>
      <c r="U18" s="49" t="s">
        <v>48</v>
      </c>
      <c r="V18" s="49" t="s">
        <v>48</v>
      </c>
      <c r="W18" s="49" t="s">
        <v>48</v>
      </c>
      <c r="X18" s="46" t="s">
        <v>49</v>
      </c>
      <c r="Y18" s="36" t="s">
        <v>48</v>
      </c>
      <c r="Z18" s="36" t="s">
        <v>48</v>
      </c>
      <c r="AA18" s="46" t="s">
        <v>48</v>
      </c>
      <c r="AB18" s="71">
        <v>45392</v>
      </c>
      <c r="AC18" s="71">
        <v>45574</v>
      </c>
      <c r="AD18" s="65">
        <f ca="1">IF(Tabla13[[#This Row],[Fecha de terminación]]&gt;TODAY(),(TODAY()-Tabla13[[#This Row],[Fecha de Firma Acta de Inicio]])/(Tabla13[[#This Row],[Fecha de terminación]]-Tabla13[[#This Row],[Fecha de Firma Acta de Inicio]]),1)</f>
        <v>0.62637362637362637</v>
      </c>
      <c r="AE18" s="48" t="s">
        <v>72</v>
      </c>
      <c r="AF18" s="151">
        <f ca="1">IF(Tabla13[[#This Row],[Fecha de terminación]]&gt;TODAY(),(TODAY()-Tabla13[[#This Row],[Fecha de Firma Acta de Inicio]])/(Tabla13[[#This Row],[Fecha de terminación]]-Tabla13[[#This Row],[Fecha de Firma Acta de Inicio]]),1)</f>
        <v>0.62637362637362637</v>
      </c>
      <c r="AG18" s="107" t="s">
        <v>169</v>
      </c>
      <c r="AH18" s="36" t="s">
        <v>51</v>
      </c>
    </row>
    <row r="19" spans="2:34" ht="39.75" customHeight="1" x14ac:dyDescent="0.3">
      <c r="B19" s="36">
        <v>2024</v>
      </c>
      <c r="C19" s="36">
        <v>41</v>
      </c>
      <c r="D19" s="29" t="s">
        <v>147</v>
      </c>
      <c r="E19" s="35" t="s">
        <v>155</v>
      </c>
      <c r="F19" s="50" t="s">
        <v>80</v>
      </c>
      <c r="G19" s="33">
        <v>39531224</v>
      </c>
      <c r="H19" s="33">
        <v>3</v>
      </c>
      <c r="I19" s="35" t="s">
        <v>200</v>
      </c>
      <c r="J19" s="35" t="s">
        <v>201</v>
      </c>
      <c r="K19" s="141">
        <v>42000000</v>
      </c>
      <c r="L19" s="21" t="s">
        <v>49</v>
      </c>
      <c r="M19" s="21" t="s">
        <v>49</v>
      </c>
      <c r="N19" s="131">
        <v>0</v>
      </c>
      <c r="O19" s="131">
        <v>0</v>
      </c>
      <c r="P19" s="61">
        <f>+Tabla13[[#This Row],[Valor del Contrato]]+Tabla13[[#This Row],[Adiciòn 1]]+Tabla13[[#This Row],[Adiciòn 2]]</f>
        <v>42000000</v>
      </c>
      <c r="Q19" s="109" t="s">
        <v>205</v>
      </c>
      <c r="R19" s="36" t="s">
        <v>48</v>
      </c>
      <c r="S19" s="36">
        <v>281</v>
      </c>
      <c r="T19" s="36">
        <v>269</v>
      </c>
      <c r="U19" s="49" t="s">
        <v>48</v>
      </c>
      <c r="V19" s="49" t="s">
        <v>48</v>
      </c>
      <c r="W19" s="49" t="s">
        <v>48</v>
      </c>
      <c r="X19" s="46" t="s">
        <v>49</v>
      </c>
      <c r="Y19" s="36" t="s">
        <v>48</v>
      </c>
      <c r="Z19" s="36" t="s">
        <v>48</v>
      </c>
      <c r="AA19" s="46" t="s">
        <v>48</v>
      </c>
      <c r="AB19" s="71">
        <v>45394</v>
      </c>
      <c r="AC19" s="71">
        <v>45570</v>
      </c>
      <c r="AD19" s="65">
        <f ca="1">IF(Tabla13[[#This Row],[Fecha de terminación]]&gt;TODAY(),(TODAY()-Tabla13[[#This Row],[Fecha de Firma Acta de Inicio]])/(Tabla13[[#This Row],[Fecha de terminación]]-Tabla13[[#This Row],[Fecha de Firma Acta de Inicio]]),1)</f>
        <v>0.63636363636363635</v>
      </c>
      <c r="AE19" s="48" t="s">
        <v>72</v>
      </c>
      <c r="AF19" s="151">
        <f ca="1">IF(Tabla13[[#This Row],[Fecha de terminación]]&gt;TODAY(),(TODAY()-Tabla13[[#This Row],[Fecha de Firma Acta de Inicio]])/(Tabla13[[#This Row],[Fecha de terminación]]-Tabla13[[#This Row],[Fecha de Firma Acta de Inicio]]),1)</f>
        <v>0.63636363636363635</v>
      </c>
      <c r="AG19" s="107" t="s">
        <v>169</v>
      </c>
      <c r="AH19" s="36" t="s">
        <v>51</v>
      </c>
    </row>
    <row r="20" spans="2:34" ht="21" customHeight="1" x14ac:dyDescent="0.3">
      <c r="B20" s="36">
        <v>2024</v>
      </c>
      <c r="C20" s="36">
        <v>42</v>
      </c>
      <c r="D20" s="35" t="s">
        <v>147</v>
      </c>
      <c r="E20" s="37" t="s">
        <v>44</v>
      </c>
      <c r="F20" s="50" t="s">
        <v>80</v>
      </c>
      <c r="G20" s="28">
        <v>35522695</v>
      </c>
      <c r="H20" s="28">
        <v>6</v>
      </c>
      <c r="I20" s="40" t="s">
        <v>206</v>
      </c>
      <c r="J20" s="24" t="s">
        <v>214</v>
      </c>
      <c r="K20" s="140">
        <v>25740000</v>
      </c>
      <c r="L20" s="21" t="s">
        <v>49</v>
      </c>
      <c r="M20" s="21" t="s">
        <v>49</v>
      </c>
      <c r="N20" s="131">
        <v>0</v>
      </c>
      <c r="O20" s="131">
        <v>0</v>
      </c>
      <c r="P20" s="61">
        <f>+Tabla13[[#This Row],[Valor del Contrato]]+Tabla13[[#This Row],[Adiciòn 1]]+Tabla13[[#This Row],[Adiciòn 2]]</f>
        <v>25740000</v>
      </c>
      <c r="Q20" s="23" t="s">
        <v>215</v>
      </c>
      <c r="R20" s="36" t="s">
        <v>48</v>
      </c>
      <c r="S20" s="44">
        <v>280</v>
      </c>
      <c r="T20" s="44">
        <v>272</v>
      </c>
      <c r="U20" s="49" t="s">
        <v>48</v>
      </c>
      <c r="V20" s="49" t="s">
        <v>48</v>
      </c>
      <c r="W20" s="49" t="s">
        <v>48</v>
      </c>
      <c r="X20" s="46" t="s">
        <v>49</v>
      </c>
      <c r="Y20" s="36" t="s">
        <v>48</v>
      </c>
      <c r="Z20" s="36" t="s">
        <v>48</v>
      </c>
      <c r="AA20" s="46" t="s">
        <v>48</v>
      </c>
      <c r="AB20" s="71">
        <v>45394</v>
      </c>
      <c r="AC20" s="71">
        <v>45576</v>
      </c>
      <c r="AD20" s="65">
        <f ca="1">IF(Tabla13[[#This Row],[Fecha de terminación]]&gt;TODAY(),(TODAY()-Tabla13[[#This Row],[Fecha de Firma Acta de Inicio]])/(Tabla13[[#This Row],[Fecha de terminación]]-Tabla13[[#This Row],[Fecha de Firma Acta de Inicio]]),1)</f>
        <v>0.61538461538461542</v>
      </c>
      <c r="AE20" s="48" t="s">
        <v>72</v>
      </c>
      <c r="AF20" s="151">
        <f ca="1">IF(Tabla13[[#This Row],[Fecha de terminación]]&gt;TODAY(),(TODAY()-Tabla13[[#This Row],[Fecha de Firma Acta de Inicio]])/(Tabla13[[#This Row],[Fecha de terminación]]-Tabla13[[#This Row],[Fecha de Firma Acta de Inicio]]),1)</f>
        <v>0.61538461538461542</v>
      </c>
      <c r="AG20" s="107" t="s">
        <v>169</v>
      </c>
      <c r="AH20" s="36" t="s">
        <v>51</v>
      </c>
    </row>
    <row r="21" spans="2:34" ht="33" customHeight="1" x14ac:dyDescent="0.3">
      <c r="B21" s="36">
        <v>2024</v>
      </c>
      <c r="C21" s="80">
        <v>43</v>
      </c>
      <c r="D21" s="35" t="s">
        <v>147</v>
      </c>
      <c r="E21" s="37" t="s">
        <v>44</v>
      </c>
      <c r="F21" s="50" t="s">
        <v>80</v>
      </c>
      <c r="G21" s="28">
        <v>1003496359</v>
      </c>
      <c r="H21" s="28">
        <v>9</v>
      </c>
      <c r="I21" s="111" t="s">
        <v>207</v>
      </c>
      <c r="J21" s="30" t="s">
        <v>211</v>
      </c>
      <c r="K21" s="140">
        <v>12000000</v>
      </c>
      <c r="L21" s="21" t="s">
        <v>49</v>
      </c>
      <c r="M21" s="21" t="s">
        <v>49</v>
      </c>
      <c r="N21" s="131">
        <v>0</v>
      </c>
      <c r="O21" s="131">
        <v>0</v>
      </c>
      <c r="P21" s="61">
        <f>+Tabla13[[#This Row],[Valor del Contrato]]+Tabla13[[#This Row],[Adiciòn 1]]+Tabla13[[#This Row],[Adiciòn 2]]</f>
        <v>12000000</v>
      </c>
      <c r="Q21" s="23" t="s">
        <v>216</v>
      </c>
      <c r="R21" s="36" t="s">
        <v>48</v>
      </c>
      <c r="S21" s="44">
        <v>277</v>
      </c>
      <c r="T21" s="44">
        <v>270</v>
      </c>
      <c r="U21" s="49" t="s">
        <v>48</v>
      </c>
      <c r="V21" s="49" t="s">
        <v>48</v>
      </c>
      <c r="W21" s="49" t="s">
        <v>48</v>
      </c>
      <c r="X21" s="46" t="s">
        <v>49</v>
      </c>
      <c r="Y21" s="36" t="s">
        <v>48</v>
      </c>
      <c r="Z21" s="36" t="s">
        <v>48</v>
      </c>
      <c r="AA21" s="46" t="s">
        <v>48</v>
      </c>
      <c r="AB21" s="71">
        <v>45397</v>
      </c>
      <c r="AC21" s="71">
        <v>45579</v>
      </c>
      <c r="AD21" s="65">
        <f ca="1">IF(Tabla13[[#This Row],[Fecha de terminación]]&gt;TODAY(),(TODAY()-Tabla13[[#This Row],[Fecha de Firma Acta de Inicio]])/(Tabla13[[#This Row],[Fecha de terminación]]-Tabla13[[#This Row],[Fecha de Firma Acta de Inicio]]),1)</f>
        <v>0.59890109890109888</v>
      </c>
      <c r="AE21" s="48" t="s">
        <v>72</v>
      </c>
      <c r="AF21" s="151">
        <f ca="1">IF(Tabla13[[#This Row],[Fecha de terminación]]&gt;TODAY(),(TODAY()-Tabla13[[#This Row],[Fecha de Firma Acta de Inicio]])/(Tabla13[[#This Row],[Fecha de terminación]]-Tabla13[[#This Row],[Fecha de Firma Acta de Inicio]]),1)</f>
        <v>0.59890109890109888</v>
      </c>
      <c r="AG21" s="107" t="s">
        <v>169</v>
      </c>
      <c r="AH21" s="36" t="s">
        <v>51</v>
      </c>
    </row>
    <row r="22" spans="2:34" ht="33.75" customHeight="1" x14ac:dyDescent="0.3">
      <c r="B22" s="49">
        <v>2024</v>
      </c>
      <c r="C22" s="82">
        <v>44</v>
      </c>
      <c r="D22" s="35" t="s">
        <v>147</v>
      </c>
      <c r="E22" s="37" t="s">
        <v>44</v>
      </c>
      <c r="F22" s="50" t="s">
        <v>80</v>
      </c>
      <c r="G22" s="28">
        <v>1020758855</v>
      </c>
      <c r="H22" s="28">
        <v>8</v>
      </c>
      <c r="I22" s="24" t="s">
        <v>208</v>
      </c>
      <c r="J22" s="24" t="s">
        <v>212</v>
      </c>
      <c r="K22" s="140">
        <v>36000000</v>
      </c>
      <c r="L22" s="21" t="s">
        <v>49</v>
      </c>
      <c r="M22" s="21" t="s">
        <v>49</v>
      </c>
      <c r="N22" s="131">
        <v>0</v>
      </c>
      <c r="O22" s="131">
        <v>0</v>
      </c>
      <c r="P22" s="61">
        <f>+Tabla13[[#This Row],[Valor del Contrato]]+Tabla13[[#This Row],[Adiciòn 1]]+Tabla13[[#This Row],[Adiciòn 2]]</f>
        <v>36000000</v>
      </c>
      <c r="Q22" s="23" t="s">
        <v>217</v>
      </c>
      <c r="R22" s="36" t="s">
        <v>48</v>
      </c>
      <c r="S22" s="84">
        <v>287</v>
      </c>
      <c r="T22" s="84">
        <v>271</v>
      </c>
      <c r="U22" s="49" t="s">
        <v>48</v>
      </c>
      <c r="V22" s="49" t="s">
        <v>48</v>
      </c>
      <c r="W22" s="49" t="s">
        <v>48</v>
      </c>
      <c r="X22" s="46" t="s">
        <v>49</v>
      </c>
      <c r="Y22" s="36" t="s">
        <v>48</v>
      </c>
      <c r="Z22" s="36" t="s">
        <v>48</v>
      </c>
      <c r="AA22" s="46" t="s">
        <v>48</v>
      </c>
      <c r="AB22" s="85">
        <v>45397</v>
      </c>
      <c r="AC22" s="85">
        <v>45570</v>
      </c>
      <c r="AD22" s="86">
        <f ca="1">IF(Tabla13[[#This Row],[Fecha de terminación]]&gt;TODAY(),(TODAY()-Tabla13[[#This Row],[Fecha de Firma Acta de Inicio]])/(Tabla13[[#This Row],[Fecha de terminación]]-Tabla13[[#This Row],[Fecha de Firma Acta de Inicio]]),1)</f>
        <v>0.63005780346820806</v>
      </c>
      <c r="AE22" s="48" t="s">
        <v>157</v>
      </c>
      <c r="AF22" s="152">
        <f ca="1">IF(Tabla13[[#This Row],[Fecha de terminación]]&gt;TODAY(),(TODAY()-Tabla13[[#This Row],[Fecha de Firma Acta de Inicio]])/(Tabla13[[#This Row],[Fecha de terminación]]-Tabla13[[#This Row],[Fecha de Firma Acta de Inicio]]),1)</f>
        <v>0.63005780346820806</v>
      </c>
      <c r="AG22" s="107" t="s">
        <v>169</v>
      </c>
      <c r="AH22" s="36" t="s">
        <v>51</v>
      </c>
    </row>
    <row r="23" spans="2:34" ht="37.5" customHeight="1" x14ac:dyDescent="0.3">
      <c r="B23" s="49">
        <v>2024</v>
      </c>
      <c r="C23" s="82">
        <v>45</v>
      </c>
      <c r="D23" s="35" t="s">
        <v>147</v>
      </c>
      <c r="E23" s="37" t="s">
        <v>44</v>
      </c>
      <c r="F23" s="50" t="s">
        <v>80</v>
      </c>
      <c r="G23" s="28">
        <v>1010022962</v>
      </c>
      <c r="H23" s="28">
        <v>2</v>
      </c>
      <c r="I23" s="24" t="s">
        <v>209</v>
      </c>
      <c r="J23" s="24" t="s">
        <v>213</v>
      </c>
      <c r="K23" s="140">
        <v>18539400</v>
      </c>
      <c r="L23" s="21" t="s">
        <v>49</v>
      </c>
      <c r="M23" s="21" t="s">
        <v>49</v>
      </c>
      <c r="N23" s="131">
        <v>0</v>
      </c>
      <c r="O23" s="131">
        <v>0</v>
      </c>
      <c r="P23" s="61">
        <f>+Tabla13[[#This Row],[Valor del Contrato]]+Tabla13[[#This Row],[Adiciòn 1]]+Tabla13[[#This Row],[Adiciòn 2]]</f>
        <v>18539400</v>
      </c>
      <c r="Q23" s="23" t="s">
        <v>218</v>
      </c>
      <c r="R23" s="36" t="s">
        <v>48</v>
      </c>
      <c r="S23" s="84">
        <v>286</v>
      </c>
      <c r="T23" s="84">
        <v>273</v>
      </c>
      <c r="U23" s="49" t="s">
        <v>48</v>
      </c>
      <c r="V23" s="49" t="s">
        <v>48</v>
      </c>
      <c r="W23" s="49" t="s">
        <v>48</v>
      </c>
      <c r="X23" s="46" t="s">
        <v>49</v>
      </c>
      <c r="Y23" s="36" t="s">
        <v>48</v>
      </c>
      <c r="Z23" s="36" t="s">
        <v>48</v>
      </c>
      <c r="AA23" s="46" t="s">
        <v>48</v>
      </c>
      <c r="AB23" s="85">
        <v>45394</v>
      </c>
      <c r="AC23" s="85">
        <v>45576</v>
      </c>
      <c r="AD23" s="86">
        <f ca="1">IF(Tabla13[[#This Row],[Fecha de terminación]]&gt;TODAY(),(TODAY()-Tabla13[[#This Row],[Fecha de Firma Acta de Inicio]])/(Tabla13[[#This Row],[Fecha de terminación]]-Tabla13[[#This Row],[Fecha de Firma Acta de Inicio]]),1)</f>
        <v>0.61538461538461542</v>
      </c>
      <c r="AE23" s="48" t="s">
        <v>77</v>
      </c>
      <c r="AF23" s="152">
        <f ca="1">IF(Tabla13[[#This Row],[Fecha de terminación]]&gt;TODAY(),(TODAY()-Tabla13[[#This Row],[Fecha de Firma Acta de Inicio]])/(Tabla13[[#This Row],[Fecha de terminación]]-Tabla13[[#This Row],[Fecha de Firma Acta de Inicio]]),1)</f>
        <v>0.61538461538461542</v>
      </c>
      <c r="AG23" s="107" t="s">
        <v>169</v>
      </c>
      <c r="AH23" s="36" t="s">
        <v>51</v>
      </c>
    </row>
    <row r="24" spans="2:34" ht="21.75" customHeight="1" x14ac:dyDescent="0.3">
      <c r="B24" s="49">
        <v>2024</v>
      </c>
      <c r="C24" s="60">
        <v>46</v>
      </c>
      <c r="D24" s="35" t="s">
        <v>147</v>
      </c>
      <c r="E24" s="37" t="s">
        <v>44</v>
      </c>
      <c r="F24" s="50" t="s">
        <v>80</v>
      </c>
      <c r="G24" s="28">
        <v>1013584762</v>
      </c>
      <c r="H24" s="28">
        <v>8</v>
      </c>
      <c r="I24" s="24" t="s">
        <v>210</v>
      </c>
      <c r="J24" s="24" t="s">
        <v>123</v>
      </c>
      <c r="K24" s="140">
        <v>36000000</v>
      </c>
      <c r="L24" s="21" t="s">
        <v>49</v>
      </c>
      <c r="M24" s="21" t="s">
        <v>49</v>
      </c>
      <c r="N24" s="131">
        <v>0</v>
      </c>
      <c r="O24" s="131">
        <v>0</v>
      </c>
      <c r="P24" s="61">
        <f>+Tabla13[[#This Row],[Valor del Contrato]]+Tabla13[[#This Row],[Adiciòn 1]]+Tabla13[[#This Row],[Adiciòn 2]]</f>
        <v>36000000</v>
      </c>
      <c r="Q24" s="23" t="s">
        <v>219</v>
      </c>
      <c r="R24" s="36" t="s">
        <v>48</v>
      </c>
      <c r="S24" s="44">
        <v>285</v>
      </c>
      <c r="T24" s="44">
        <v>278</v>
      </c>
      <c r="U24" s="49" t="s">
        <v>48</v>
      </c>
      <c r="V24" s="49" t="s">
        <v>48</v>
      </c>
      <c r="W24" s="49" t="s">
        <v>48</v>
      </c>
      <c r="X24" s="46" t="s">
        <v>49</v>
      </c>
      <c r="Y24" s="36" t="s">
        <v>48</v>
      </c>
      <c r="Z24" s="36" t="s">
        <v>48</v>
      </c>
      <c r="AA24" s="36" t="s">
        <v>48</v>
      </c>
      <c r="AB24" s="71">
        <v>45399</v>
      </c>
      <c r="AC24" s="71">
        <v>45581</v>
      </c>
      <c r="AD24" s="65">
        <f ca="1">IF(Tabla13[[#This Row],[Fecha de terminación]]&gt;TODAY(),(TODAY()-Tabla13[[#This Row],[Fecha de Firma Acta de Inicio]])/(Tabla13[[#This Row],[Fecha de terminación]]-Tabla13[[#This Row],[Fecha de Firma Acta de Inicio]]),1)</f>
        <v>0.58791208791208793</v>
      </c>
      <c r="AE24" s="37" t="s">
        <v>133</v>
      </c>
      <c r="AF24" s="151">
        <f ca="1">IF(Tabla13[[#This Row],[Fecha de terminación]]&gt;TODAY(),(TODAY()-Tabla13[[#This Row],[Fecha de Firma Acta de Inicio]])/(Tabla13[[#This Row],[Fecha de terminación]]-Tabla13[[#This Row],[Fecha de Firma Acta de Inicio]]),1)</f>
        <v>0.58791208791208793</v>
      </c>
      <c r="AG24" s="107" t="s">
        <v>169</v>
      </c>
      <c r="AH24" s="36" t="s">
        <v>51</v>
      </c>
    </row>
    <row r="25" spans="2:34" ht="30.75" customHeight="1" x14ac:dyDescent="0.3">
      <c r="B25" s="49">
        <v>2024</v>
      </c>
      <c r="C25" s="60">
        <v>47</v>
      </c>
      <c r="D25" s="35" t="s">
        <v>147</v>
      </c>
      <c r="E25" s="37" t="s">
        <v>44</v>
      </c>
      <c r="F25" s="50" t="s">
        <v>80</v>
      </c>
      <c r="G25" s="33">
        <v>30350643</v>
      </c>
      <c r="H25" s="33">
        <v>6</v>
      </c>
      <c r="I25" s="35" t="s">
        <v>220</v>
      </c>
      <c r="J25" s="116" t="s">
        <v>221</v>
      </c>
      <c r="K25" s="141">
        <v>25794000</v>
      </c>
      <c r="L25" s="21" t="s">
        <v>49</v>
      </c>
      <c r="M25" s="21" t="s">
        <v>49</v>
      </c>
      <c r="N25" s="131">
        <v>0</v>
      </c>
      <c r="O25" s="131">
        <v>0</v>
      </c>
      <c r="P25" s="61">
        <f>+Tabla13[[#This Row],[Valor del Contrato]]+Tabla13[[#This Row],[Adiciòn 1]]+Tabla13[[#This Row],[Adiciòn 2]]</f>
        <v>25794000</v>
      </c>
      <c r="Q25" s="108" t="s">
        <v>227</v>
      </c>
      <c r="R25" s="36" t="s">
        <v>48</v>
      </c>
      <c r="S25" s="44">
        <v>291</v>
      </c>
      <c r="T25" s="44">
        <v>279</v>
      </c>
      <c r="U25" s="49" t="s">
        <v>48</v>
      </c>
      <c r="V25" s="49" t="s">
        <v>48</v>
      </c>
      <c r="W25" s="49" t="s">
        <v>48</v>
      </c>
      <c r="X25" s="46" t="s">
        <v>49</v>
      </c>
      <c r="Y25" s="36" t="s">
        <v>48</v>
      </c>
      <c r="Z25" s="36" t="s">
        <v>48</v>
      </c>
      <c r="AA25" s="36" t="s">
        <v>48</v>
      </c>
      <c r="AB25" s="71">
        <v>45401</v>
      </c>
      <c r="AC25" s="71">
        <v>45583</v>
      </c>
      <c r="AD25" s="65">
        <f ca="1">IF(Tabla13[[#This Row],[Fecha de terminación]]&gt;TODAY(),(TODAY()-Tabla13[[#This Row],[Fecha de Firma Acta de Inicio]])/(Tabla13[[#This Row],[Fecha de terminación]]-Tabla13[[#This Row],[Fecha de Firma Acta de Inicio]]),1)</f>
        <v>0.57692307692307687</v>
      </c>
      <c r="AE25" s="48" t="s">
        <v>72</v>
      </c>
      <c r="AF25" s="151">
        <f ca="1">IF(Tabla13[[#This Row],[Fecha de terminación]]&gt;TODAY(),(TODAY()-Tabla13[[#This Row],[Fecha de Firma Acta de Inicio]])/(Tabla13[[#This Row],[Fecha de terminación]]-Tabla13[[#This Row],[Fecha de Firma Acta de Inicio]]),1)</f>
        <v>0.57692307692307687</v>
      </c>
      <c r="AG25" s="107" t="s">
        <v>169</v>
      </c>
      <c r="AH25" s="36" t="s">
        <v>51</v>
      </c>
    </row>
    <row r="26" spans="2:34" ht="29.25" customHeight="1" x14ac:dyDescent="0.3">
      <c r="B26" s="49">
        <v>2024</v>
      </c>
      <c r="C26" s="60">
        <v>48</v>
      </c>
      <c r="D26" s="35" t="s">
        <v>147</v>
      </c>
      <c r="E26" s="37" t="s">
        <v>44</v>
      </c>
      <c r="F26" s="50" t="s">
        <v>80</v>
      </c>
      <c r="G26" s="33">
        <v>1019093729</v>
      </c>
      <c r="H26" s="29">
        <v>9</v>
      </c>
      <c r="I26" s="35" t="s">
        <v>110</v>
      </c>
      <c r="J26" s="116" t="s">
        <v>222</v>
      </c>
      <c r="K26" s="141">
        <v>25740000</v>
      </c>
      <c r="L26" s="21" t="s">
        <v>49</v>
      </c>
      <c r="M26" s="21" t="s">
        <v>49</v>
      </c>
      <c r="N26" s="131">
        <v>0</v>
      </c>
      <c r="O26" s="131">
        <v>0</v>
      </c>
      <c r="P26" s="61">
        <f>+Tabla13[[#This Row],[Valor del Contrato]]+Tabla13[[#This Row],[Adiciòn 1]]+Tabla13[[#This Row],[Adiciòn 2]]</f>
        <v>25740000</v>
      </c>
      <c r="Q26" s="108" t="s">
        <v>228</v>
      </c>
      <c r="R26" s="36" t="s">
        <v>48</v>
      </c>
      <c r="S26" s="44">
        <v>302</v>
      </c>
      <c r="T26" s="44">
        <v>298</v>
      </c>
      <c r="U26" s="49" t="s">
        <v>48</v>
      </c>
      <c r="V26" s="49" t="s">
        <v>48</v>
      </c>
      <c r="W26" s="49" t="s">
        <v>48</v>
      </c>
      <c r="X26" s="46" t="s">
        <v>49</v>
      </c>
      <c r="Y26" s="36" t="s">
        <v>48</v>
      </c>
      <c r="Z26" s="36" t="s">
        <v>48</v>
      </c>
      <c r="AA26" s="36" t="s">
        <v>48</v>
      </c>
      <c r="AB26" s="71">
        <v>45412</v>
      </c>
      <c r="AC26" s="71">
        <v>45596</v>
      </c>
      <c r="AD26" s="65">
        <f ca="1">IF(Tabla13[[#This Row],[Fecha de terminación]]&gt;TODAY(),(TODAY()-Tabla13[[#This Row],[Fecha de Firma Acta de Inicio]])/(Tabla13[[#This Row],[Fecha de terminación]]-Tabla13[[#This Row],[Fecha de Firma Acta de Inicio]]),1)</f>
        <v>0.51086956521739135</v>
      </c>
      <c r="AE26" s="48" t="s">
        <v>77</v>
      </c>
      <c r="AF26" s="151">
        <f ca="1">IF(Tabla13[[#This Row],[Fecha de terminación]]&gt;TODAY(),(TODAY()-Tabla13[[#This Row],[Fecha de Firma Acta de Inicio]])/(Tabla13[[#This Row],[Fecha de terminación]]-Tabla13[[#This Row],[Fecha de Firma Acta de Inicio]]),1)</f>
        <v>0.51086956521739135</v>
      </c>
      <c r="AG26" s="107" t="s">
        <v>169</v>
      </c>
      <c r="AH26" s="36" t="s">
        <v>51</v>
      </c>
    </row>
    <row r="27" spans="2:34" ht="30.75" customHeight="1" x14ac:dyDescent="0.3">
      <c r="B27" s="49">
        <v>2024</v>
      </c>
      <c r="C27" s="60">
        <v>49</v>
      </c>
      <c r="D27" s="35" t="s">
        <v>147</v>
      </c>
      <c r="E27" s="37" t="s">
        <v>44</v>
      </c>
      <c r="F27" s="50" t="s">
        <v>80</v>
      </c>
      <c r="G27" s="33">
        <v>1016060800</v>
      </c>
      <c r="H27" s="33">
        <v>1</v>
      </c>
      <c r="I27" s="35" t="s">
        <v>122</v>
      </c>
      <c r="J27" s="116" t="s">
        <v>223</v>
      </c>
      <c r="K27" s="141">
        <v>36800000</v>
      </c>
      <c r="L27" s="21" t="s">
        <v>49</v>
      </c>
      <c r="M27" s="21" t="s">
        <v>49</v>
      </c>
      <c r="N27" s="131">
        <v>0</v>
      </c>
      <c r="O27" s="131">
        <v>0</v>
      </c>
      <c r="P27" s="61">
        <f>+Tabla13[[#This Row],[Valor del Contrato]]+Tabla13[[#This Row],[Adiciòn 1]]+Tabla13[[#This Row],[Adiciòn 2]]</f>
        <v>36800000</v>
      </c>
      <c r="Q27" s="108" t="s">
        <v>229</v>
      </c>
      <c r="R27" s="36" t="s">
        <v>48</v>
      </c>
      <c r="S27" s="36">
        <v>313</v>
      </c>
      <c r="T27" s="36">
        <v>297</v>
      </c>
      <c r="U27" s="49" t="s">
        <v>48</v>
      </c>
      <c r="V27" s="49" t="s">
        <v>48</v>
      </c>
      <c r="W27" s="49" t="s">
        <v>48</v>
      </c>
      <c r="X27" s="46" t="s">
        <v>49</v>
      </c>
      <c r="Y27" s="36" t="s">
        <v>48</v>
      </c>
      <c r="Z27" s="36" t="s">
        <v>48</v>
      </c>
      <c r="AA27" s="36" t="s">
        <v>48</v>
      </c>
      <c r="AB27" s="71">
        <v>45412</v>
      </c>
      <c r="AC27" s="71">
        <v>45657</v>
      </c>
      <c r="AD27" s="65">
        <f ca="1">IF(Tabla13[[#This Row],[Fecha de terminación]]&gt;TODAY(),(TODAY()-Tabla13[[#This Row],[Fecha de Firma Acta de Inicio]])/(Tabla13[[#This Row],[Fecha de terminación]]-Tabla13[[#This Row],[Fecha de Firma Acta de Inicio]]),1)</f>
        <v>0.3836734693877551</v>
      </c>
      <c r="AE27" s="37" t="s">
        <v>133</v>
      </c>
      <c r="AF27" s="151">
        <f ca="1">IF(Tabla13[[#This Row],[Fecha de terminación]]&gt;TODAY(),(TODAY()-Tabla13[[#This Row],[Fecha de Firma Acta de Inicio]])/(Tabla13[[#This Row],[Fecha de terminación]]-Tabla13[[#This Row],[Fecha de Firma Acta de Inicio]]),1)</f>
        <v>0.3836734693877551</v>
      </c>
      <c r="AG27" s="107" t="s">
        <v>169</v>
      </c>
      <c r="AH27" s="36" t="s">
        <v>51</v>
      </c>
    </row>
    <row r="28" spans="2:34" ht="33" customHeight="1" x14ac:dyDescent="0.3">
      <c r="B28" s="49">
        <v>2024</v>
      </c>
      <c r="C28" s="60">
        <v>50</v>
      </c>
      <c r="D28" s="35" t="s">
        <v>147</v>
      </c>
      <c r="E28" s="37" t="s">
        <v>44</v>
      </c>
      <c r="F28" s="50" t="s">
        <v>80</v>
      </c>
      <c r="G28" s="33">
        <v>1019064263</v>
      </c>
      <c r="H28" s="33">
        <v>5</v>
      </c>
      <c r="I28" s="115" t="s">
        <v>140</v>
      </c>
      <c r="J28" s="115" t="s">
        <v>225</v>
      </c>
      <c r="K28" s="141">
        <v>36800000</v>
      </c>
      <c r="L28" s="21" t="s">
        <v>49</v>
      </c>
      <c r="M28" s="21" t="s">
        <v>49</v>
      </c>
      <c r="N28" s="131">
        <v>0</v>
      </c>
      <c r="O28" s="131">
        <v>0</v>
      </c>
      <c r="P28" s="61">
        <f>+Tabla13[[#This Row],[Valor del Contrato]]+Tabla13[[#This Row],[Adiciòn 1]]+Tabla13[[#This Row],[Adiciòn 2]]</f>
        <v>36800000</v>
      </c>
      <c r="Q28" s="108" t="s">
        <v>230</v>
      </c>
      <c r="R28" s="36" t="s">
        <v>48</v>
      </c>
      <c r="S28" s="36">
        <v>311</v>
      </c>
      <c r="T28" s="36">
        <v>353</v>
      </c>
      <c r="U28" s="49" t="s">
        <v>48</v>
      </c>
      <c r="V28" s="49" t="s">
        <v>48</v>
      </c>
      <c r="W28" s="49" t="s">
        <v>48</v>
      </c>
      <c r="X28" s="46" t="s">
        <v>49</v>
      </c>
      <c r="Y28" s="36" t="s">
        <v>48</v>
      </c>
      <c r="Z28" s="36" t="s">
        <v>48</v>
      </c>
      <c r="AA28" s="36" t="s">
        <v>48</v>
      </c>
      <c r="AB28" s="71">
        <v>45419</v>
      </c>
      <c r="AC28" s="71">
        <v>45657</v>
      </c>
      <c r="AD28" s="65"/>
      <c r="AE28" s="37" t="s">
        <v>133</v>
      </c>
      <c r="AF28" s="151">
        <f ca="1">IF(Tabla13[[#This Row],[Fecha de terminación]]&gt;TODAY(),(TODAY()-Tabla13[[#This Row],[Fecha de Firma Acta de Inicio]])/(Tabla13[[#This Row],[Fecha de terminación]]-Tabla13[[#This Row],[Fecha de Firma Acta de Inicio]]),1)</f>
        <v>0.36554621848739494</v>
      </c>
      <c r="AG28" s="107" t="s">
        <v>169</v>
      </c>
      <c r="AH28" s="36" t="s">
        <v>51</v>
      </c>
    </row>
    <row r="29" spans="2:34" ht="35.25" customHeight="1" x14ac:dyDescent="0.3">
      <c r="B29" s="49">
        <v>2024</v>
      </c>
      <c r="C29" s="60">
        <v>51</v>
      </c>
      <c r="D29" s="35" t="s">
        <v>147</v>
      </c>
      <c r="E29" s="37" t="s">
        <v>44</v>
      </c>
      <c r="F29" s="50" t="s">
        <v>80</v>
      </c>
      <c r="G29" s="33">
        <v>35531694</v>
      </c>
      <c r="H29" s="29">
        <v>7</v>
      </c>
      <c r="I29" s="115" t="s">
        <v>224</v>
      </c>
      <c r="J29" s="115" t="s">
        <v>226</v>
      </c>
      <c r="K29" s="141">
        <v>36800000</v>
      </c>
      <c r="L29" s="21" t="s">
        <v>49</v>
      </c>
      <c r="M29" s="21" t="s">
        <v>49</v>
      </c>
      <c r="N29" s="131">
        <v>0</v>
      </c>
      <c r="O29" s="131">
        <v>0</v>
      </c>
      <c r="P29" s="61">
        <f>+Tabla13[[#This Row],[Valor del Contrato]]+Tabla13[[#This Row],[Adiciòn 1]]+Tabla13[[#This Row],[Adiciòn 2]]</f>
        <v>36800000</v>
      </c>
      <c r="Q29" s="108" t="s">
        <v>231</v>
      </c>
      <c r="R29" s="36" t="s">
        <v>48</v>
      </c>
      <c r="S29" s="36">
        <v>312</v>
      </c>
      <c r="T29" s="36">
        <v>354</v>
      </c>
      <c r="U29" s="49" t="s">
        <v>48</v>
      </c>
      <c r="V29" s="49" t="s">
        <v>48</v>
      </c>
      <c r="W29" s="49" t="s">
        <v>48</v>
      </c>
      <c r="X29" s="46" t="s">
        <v>49</v>
      </c>
      <c r="Y29" s="36" t="s">
        <v>48</v>
      </c>
      <c r="Z29" s="36" t="s">
        <v>48</v>
      </c>
      <c r="AA29" s="36" t="s">
        <v>48</v>
      </c>
      <c r="AB29" s="71">
        <v>45419</v>
      </c>
      <c r="AC29" s="71">
        <v>45657</v>
      </c>
      <c r="AD29" s="65"/>
      <c r="AE29" s="37" t="s">
        <v>133</v>
      </c>
      <c r="AF29" s="151">
        <f ca="1">IF(Tabla13[[#This Row],[Fecha de terminación]]&gt;TODAY(),(TODAY()-Tabla13[[#This Row],[Fecha de Firma Acta de Inicio]])/(Tabla13[[#This Row],[Fecha de terminación]]-Tabla13[[#This Row],[Fecha de Firma Acta de Inicio]]),1)</f>
        <v>0.36554621848739494</v>
      </c>
      <c r="AG29" s="107" t="s">
        <v>169</v>
      </c>
      <c r="AH29" s="36" t="s">
        <v>51</v>
      </c>
    </row>
    <row r="30" spans="2:34" ht="28.5" customHeight="1" x14ac:dyDescent="0.3">
      <c r="B30" s="49">
        <v>2024</v>
      </c>
      <c r="C30" s="60">
        <v>52</v>
      </c>
      <c r="D30" s="35" t="s">
        <v>147</v>
      </c>
      <c r="E30" s="37" t="s">
        <v>44</v>
      </c>
      <c r="F30" s="36" t="s">
        <v>45</v>
      </c>
      <c r="G30" s="38">
        <v>901032802</v>
      </c>
      <c r="H30" s="36">
        <v>6</v>
      </c>
      <c r="I30" s="114" t="s">
        <v>232</v>
      </c>
      <c r="J30" s="113" t="s">
        <v>239</v>
      </c>
      <c r="K30" s="141">
        <v>7108320</v>
      </c>
      <c r="L30" s="21" t="s">
        <v>49</v>
      </c>
      <c r="M30" s="21" t="s">
        <v>49</v>
      </c>
      <c r="N30" s="131">
        <v>0</v>
      </c>
      <c r="O30" s="131">
        <v>0</v>
      </c>
      <c r="P30" s="61">
        <f>+Tabla13[[#This Row],[Valor del Contrato]]+Tabla13[[#This Row],[Adiciòn 1]]+Tabla13[[#This Row],[Adiciòn 2]]</f>
        <v>7108320</v>
      </c>
      <c r="Q30" s="108" t="s">
        <v>231</v>
      </c>
      <c r="R30" s="36" t="s">
        <v>48</v>
      </c>
      <c r="S30" s="36">
        <v>183</v>
      </c>
      <c r="T30" s="36">
        <v>357</v>
      </c>
      <c r="U30" s="49" t="s">
        <v>48</v>
      </c>
      <c r="V30" s="44" t="s">
        <v>49</v>
      </c>
      <c r="W30" s="49" t="s">
        <v>48</v>
      </c>
      <c r="X30" s="46" t="s">
        <v>49</v>
      </c>
      <c r="Y30" s="36" t="s">
        <v>48</v>
      </c>
      <c r="Z30" s="44" t="s">
        <v>49</v>
      </c>
      <c r="AA30" s="36" t="s">
        <v>48</v>
      </c>
      <c r="AB30" s="71">
        <v>45420</v>
      </c>
      <c r="AC30" s="71">
        <v>45512</v>
      </c>
      <c r="AD30" s="65"/>
      <c r="AE30" s="48" t="s">
        <v>72</v>
      </c>
      <c r="AF30" s="151">
        <f ca="1">IF(Tabla13[[#This Row],[Fecha de terminación]]&gt;TODAY(),(TODAY()-Tabla13[[#This Row],[Fecha de Firma Acta de Inicio]])/(Tabla13[[#This Row],[Fecha de terminación]]-Tabla13[[#This Row],[Fecha de Firma Acta de Inicio]]),1)</f>
        <v>0.93478260869565222</v>
      </c>
      <c r="AG30" s="107" t="s">
        <v>169</v>
      </c>
      <c r="AH30" s="36" t="s">
        <v>51</v>
      </c>
    </row>
    <row r="31" spans="2:34" ht="30" customHeight="1" x14ac:dyDescent="0.3">
      <c r="B31" s="49">
        <v>2024</v>
      </c>
      <c r="C31" s="39">
        <v>53</v>
      </c>
      <c r="D31" s="35" t="s">
        <v>147</v>
      </c>
      <c r="E31" s="37" t="s">
        <v>44</v>
      </c>
      <c r="F31" s="36" t="s">
        <v>45</v>
      </c>
      <c r="G31" s="38">
        <v>800263801</v>
      </c>
      <c r="H31" s="39">
        <v>9</v>
      </c>
      <c r="I31" s="115" t="s">
        <v>233</v>
      </c>
      <c r="J31" s="115" t="s">
        <v>240</v>
      </c>
      <c r="K31" s="141">
        <v>159061733</v>
      </c>
      <c r="L31" s="21" t="s">
        <v>49</v>
      </c>
      <c r="M31" s="21" t="s">
        <v>49</v>
      </c>
      <c r="N31" s="131">
        <v>0</v>
      </c>
      <c r="O31" s="131">
        <v>0</v>
      </c>
      <c r="P31" s="61">
        <f>+Tabla13[[#This Row],[Valor del Contrato]]+Tabla13[[#This Row],[Adiciòn 1]]+Tabla13[[#This Row],[Adiciòn 2]]</f>
        <v>159061733</v>
      </c>
      <c r="Q31" s="109" t="s">
        <v>249</v>
      </c>
      <c r="R31" s="36" t="s">
        <v>48</v>
      </c>
      <c r="S31" s="45">
        <v>315</v>
      </c>
      <c r="T31" s="90">
        <v>369</v>
      </c>
      <c r="U31" s="49" t="s">
        <v>48</v>
      </c>
      <c r="V31" s="44" t="s">
        <v>49</v>
      </c>
      <c r="W31" s="49" t="s">
        <v>48</v>
      </c>
      <c r="X31" s="44" t="s">
        <v>48</v>
      </c>
      <c r="Y31" s="36" t="s">
        <v>48</v>
      </c>
      <c r="Z31" s="44" t="s">
        <v>49</v>
      </c>
      <c r="AA31" s="36" t="s">
        <v>48</v>
      </c>
      <c r="AB31" s="71">
        <v>45428</v>
      </c>
      <c r="AC31" s="71">
        <v>45792</v>
      </c>
      <c r="AD31" s="65"/>
      <c r="AE31" s="48" t="s">
        <v>72</v>
      </c>
      <c r="AF31" s="151">
        <f ca="1">IF(Tabla13[[#This Row],[Fecha de terminación]]&gt;TODAY(),(TODAY()-Tabla13[[#This Row],[Fecha de Firma Acta de Inicio]])/(Tabla13[[#This Row],[Fecha de terminación]]-Tabla13[[#This Row],[Fecha de Firma Acta de Inicio]]),1)</f>
        <v>0.21428571428571427</v>
      </c>
      <c r="AG31" s="107" t="s">
        <v>169</v>
      </c>
      <c r="AH31" s="36" t="s">
        <v>51</v>
      </c>
    </row>
    <row r="32" spans="2:34" ht="30" customHeight="1" x14ac:dyDescent="0.3">
      <c r="B32" s="49">
        <v>2024</v>
      </c>
      <c r="C32" s="80">
        <v>54</v>
      </c>
      <c r="D32" s="35" t="s">
        <v>147</v>
      </c>
      <c r="E32" s="39" t="s">
        <v>155</v>
      </c>
      <c r="F32" s="36" t="s">
        <v>45</v>
      </c>
      <c r="G32" s="26">
        <v>901387459</v>
      </c>
      <c r="H32" s="25">
        <v>6</v>
      </c>
      <c r="I32" s="115" t="s">
        <v>234</v>
      </c>
      <c r="J32" s="115" t="s">
        <v>241</v>
      </c>
      <c r="K32" s="141">
        <v>8870049</v>
      </c>
      <c r="L32" s="21" t="s">
        <v>49</v>
      </c>
      <c r="M32" s="21" t="s">
        <v>49</v>
      </c>
      <c r="N32" s="131">
        <v>0</v>
      </c>
      <c r="O32" s="131">
        <v>0</v>
      </c>
      <c r="P32" s="61">
        <f>+Tabla13[[#This Row],[Valor del Contrato]]+Tabla13[[#This Row],[Adiciòn 1]]+Tabla13[[#This Row],[Adiciòn 2]]</f>
        <v>8870049</v>
      </c>
      <c r="Q32" s="121" t="s">
        <v>250</v>
      </c>
      <c r="R32" s="36" t="s">
        <v>48</v>
      </c>
      <c r="S32" s="45">
        <v>293</v>
      </c>
      <c r="T32" s="90">
        <v>377</v>
      </c>
      <c r="U32" s="44" t="s">
        <v>48</v>
      </c>
      <c r="V32" s="44" t="s">
        <v>49</v>
      </c>
      <c r="W32" s="49" t="s">
        <v>48</v>
      </c>
      <c r="X32" s="46" t="s">
        <v>49</v>
      </c>
      <c r="Y32" s="36" t="s">
        <v>48</v>
      </c>
      <c r="Z32" s="44" t="s">
        <v>49</v>
      </c>
      <c r="AA32" s="36" t="s">
        <v>48</v>
      </c>
      <c r="AB32" s="71">
        <v>45435</v>
      </c>
      <c r="AC32" s="71">
        <v>45492</v>
      </c>
      <c r="AD32" s="65"/>
      <c r="AE32" s="48" t="s">
        <v>72</v>
      </c>
      <c r="AF32" s="151">
        <f ca="1">IF(Tabla13[[#This Row],[Fecha de terminación]]&gt;TODAY(),(TODAY()-Tabla13[[#This Row],[Fecha de Firma Acta de Inicio]])/(Tabla13[[#This Row],[Fecha de terminación]]-Tabla13[[#This Row],[Fecha de Firma Acta de Inicio]]),1)</f>
        <v>1</v>
      </c>
      <c r="AG32" s="107" t="s">
        <v>169</v>
      </c>
      <c r="AH32" s="36" t="s">
        <v>51</v>
      </c>
    </row>
    <row r="33" spans="2:34" ht="32.25" customHeight="1" x14ac:dyDescent="0.3">
      <c r="B33" s="49">
        <v>2024</v>
      </c>
      <c r="C33" s="60">
        <v>55</v>
      </c>
      <c r="D33" s="35" t="s">
        <v>147</v>
      </c>
      <c r="E33" s="39" t="s">
        <v>155</v>
      </c>
      <c r="F33" s="36" t="s">
        <v>45</v>
      </c>
      <c r="G33" s="33">
        <v>901189797</v>
      </c>
      <c r="H33" s="29">
        <v>1</v>
      </c>
      <c r="I33" s="115" t="s">
        <v>235</v>
      </c>
      <c r="J33" s="115" t="s">
        <v>242</v>
      </c>
      <c r="K33" s="141">
        <v>4522000</v>
      </c>
      <c r="L33" s="21" t="s">
        <v>49</v>
      </c>
      <c r="M33" s="21" t="s">
        <v>49</v>
      </c>
      <c r="N33" s="131">
        <v>0</v>
      </c>
      <c r="O33" s="131">
        <v>0</v>
      </c>
      <c r="P33" s="61">
        <f>+Tabla13[[#This Row],[Valor del Contrato]]+Tabla13[[#This Row],[Adiciòn 1]]+Tabla13[[#This Row],[Adiciòn 2]]</f>
        <v>4522000</v>
      </c>
      <c r="Q33" s="109" t="s">
        <v>251</v>
      </c>
      <c r="R33" s="36" t="s">
        <v>48</v>
      </c>
      <c r="S33" s="45">
        <v>308</v>
      </c>
      <c r="T33" s="90">
        <v>418</v>
      </c>
      <c r="U33" s="44" t="s">
        <v>48</v>
      </c>
      <c r="V33" s="44" t="s">
        <v>49</v>
      </c>
      <c r="W33" s="49" t="s">
        <v>48</v>
      </c>
      <c r="X33" s="46" t="s">
        <v>49</v>
      </c>
      <c r="Y33" s="36" t="s">
        <v>48</v>
      </c>
      <c r="Z33" s="44" t="s">
        <v>49</v>
      </c>
      <c r="AA33" s="36" t="s">
        <v>48</v>
      </c>
      <c r="AB33" s="71">
        <v>45442</v>
      </c>
      <c r="AC33" s="71">
        <v>45457</v>
      </c>
      <c r="AD33" s="65"/>
      <c r="AE33" s="48" t="s">
        <v>72</v>
      </c>
      <c r="AF33" s="151">
        <f ca="1">IF(Tabla13[[#This Row],[Fecha de terminación]]&gt;TODAY(),(TODAY()-Tabla13[[#This Row],[Fecha de Firma Acta de Inicio]])/(Tabla13[[#This Row],[Fecha de terminación]]-Tabla13[[#This Row],[Fecha de Firma Acta de Inicio]]),1)</f>
        <v>1</v>
      </c>
      <c r="AG33" s="107" t="s">
        <v>169</v>
      </c>
      <c r="AH33" s="36" t="s">
        <v>51</v>
      </c>
    </row>
    <row r="34" spans="2:34" ht="30" customHeight="1" x14ac:dyDescent="0.3">
      <c r="B34" s="49">
        <v>2024</v>
      </c>
      <c r="C34" s="60">
        <v>56</v>
      </c>
      <c r="D34" s="35" t="s">
        <v>147</v>
      </c>
      <c r="E34" s="39" t="s">
        <v>155</v>
      </c>
      <c r="F34" s="36" t="s">
        <v>45</v>
      </c>
      <c r="G34" s="33">
        <v>860052616</v>
      </c>
      <c r="H34" s="29">
        <v>1</v>
      </c>
      <c r="I34" s="115" t="s">
        <v>236</v>
      </c>
      <c r="J34" s="115" t="s">
        <v>243</v>
      </c>
      <c r="K34" s="141">
        <v>394775836</v>
      </c>
      <c r="L34" s="21" t="s">
        <v>49</v>
      </c>
      <c r="M34" s="21" t="s">
        <v>49</v>
      </c>
      <c r="N34" s="131">
        <v>0</v>
      </c>
      <c r="O34" s="131">
        <v>0</v>
      </c>
      <c r="P34" s="61">
        <f>+Tabla13[[#This Row],[Valor del Contrato]]+Tabla13[[#This Row],[Adiciòn 1]]+Tabla13[[#This Row],[Adiciòn 2]]</f>
        <v>394775836</v>
      </c>
      <c r="Q34" s="109" t="s">
        <v>252</v>
      </c>
      <c r="R34" s="36" t="s">
        <v>48</v>
      </c>
      <c r="S34" s="45">
        <v>377</v>
      </c>
      <c r="T34" s="90">
        <v>365</v>
      </c>
      <c r="U34" s="44" t="s">
        <v>48</v>
      </c>
      <c r="V34" s="44" t="s">
        <v>49</v>
      </c>
      <c r="W34" s="49" t="s">
        <v>48</v>
      </c>
      <c r="X34" s="46" t="s">
        <v>48</v>
      </c>
      <c r="Y34" s="36" t="s">
        <v>48</v>
      </c>
      <c r="Z34" s="44" t="s">
        <v>49</v>
      </c>
      <c r="AA34" s="36" t="s">
        <v>48</v>
      </c>
      <c r="AB34" s="71">
        <v>45426</v>
      </c>
      <c r="AC34" s="71">
        <v>45790</v>
      </c>
      <c r="AD34" s="65"/>
      <c r="AE34" s="48" t="s">
        <v>52</v>
      </c>
      <c r="AF34" s="151">
        <f ca="1">IF(Tabla13[[#This Row],[Fecha de terminación]]&gt;TODAY(),(TODAY()-Tabla13[[#This Row],[Fecha de Firma Acta de Inicio]])/(Tabla13[[#This Row],[Fecha de terminación]]-Tabla13[[#This Row],[Fecha de Firma Acta de Inicio]]),1)</f>
        <v>0.21978021978021978</v>
      </c>
      <c r="AG34" s="107" t="s">
        <v>169</v>
      </c>
      <c r="AH34" s="36" t="s">
        <v>51</v>
      </c>
    </row>
    <row r="35" spans="2:34" ht="51" customHeight="1" x14ac:dyDescent="0.3">
      <c r="B35" s="49">
        <v>2024</v>
      </c>
      <c r="C35" s="50">
        <v>57</v>
      </c>
      <c r="D35" s="35" t="s">
        <v>147</v>
      </c>
      <c r="E35" s="39" t="s">
        <v>155</v>
      </c>
      <c r="F35" s="36" t="s">
        <v>45</v>
      </c>
      <c r="G35" s="33">
        <v>901091383</v>
      </c>
      <c r="H35" s="29">
        <v>3</v>
      </c>
      <c r="I35" s="115" t="s">
        <v>61</v>
      </c>
      <c r="J35" s="115" t="s">
        <v>244</v>
      </c>
      <c r="K35" s="141">
        <v>140696556</v>
      </c>
      <c r="L35" s="21" t="s">
        <v>49</v>
      </c>
      <c r="M35" s="21" t="s">
        <v>49</v>
      </c>
      <c r="N35" s="131">
        <v>0</v>
      </c>
      <c r="O35" s="131">
        <v>0</v>
      </c>
      <c r="P35" s="61">
        <f>+Tabla13[[#This Row],[Valor del Contrato]]+Tabla13[[#This Row],[Adiciòn 1]]+Tabla13[[#This Row],[Adiciòn 2]]</f>
        <v>140696556</v>
      </c>
      <c r="Q35" s="109" t="s">
        <v>253</v>
      </c>
      <c r="R35" s="36" t="s">
        <v>48</v>
      </c>
      <c r="S35" s="49">
        <v>376</v>
      </c>
      <c r="T35" s="49">
        <v>366</v>
      </c>
      <c r="U35" s="36" t="s">
        <v>48</v>
      </c>
      <c r="V35" s="36" t="s">
        <v>49</v>
      </c>
      <c r="W35" s="49" t="s">
        <v>48</v>
      </c>
      <c r="X35" s="46" t="s">
        <v>48</v>
      </c>
      <c r="Y35" s="36" t="s">
        <v>48</v>
      </c>
      <c r="Z35" s="36" t="s">
        <v>49</v>
      </c>
      <c r="AA35" s="36" t="s">
        <v>48</v>
      </c>
      <c r="AB35" s="85">
        <v>45422</v>
      </c>
      <c r="AC35" s="85">
        <v>45786</v>
      </c>
      <c r="AD35" s="86"/>
      <c r="AE35" s="48" t="s">
        <v>52</v>
      </c>
      <c r="AF35" s="152">
        <f ca="1">IF(Tabla13[[#This Row],[Fecha de terminación]]&gt;TODAY(),(TODAY()-Tabla13[[#This Row],[Fecha de Firma Acta de Inicio]])/(Tabla13[[#This Row],[Fecha de terminación]]-Tabla13[[#This Row],[Fecha de Firma Acta de Inicio]]),1)</f>
        <v>0.23076923076923078</v>
      </c>
      <c r="AG35" s="107" t="s">
        <v>169</v>
      </c>
      <c r="AH35" s="36" t="s">
        <v>51</v>
      </c>
    </row>
    <row r="36" spans="2:34" ht="47.25" customHeight="1" x14ac:dyDescent="0.3">
      <c r="B36" s="49">
        <v>2024</v>
      </c>
      <c r="C36" s="50">
        <v>58</v>
      </c>
      <c r="D36" s="35" t="s">
        <v>147</v>
      </c>
      <c r="E36" s="39" t="s">
        <v>155</v>
      </c>
      <c r="F36" s="36" t="s">
        <v>45</v>
      </c>
      <c r="G36" s="33">
        <v>900095247</v>
      </c>
      <c r="H36" s="29">
        <v>4</v>
      </c>
      <c r="I36" s="115" t="s">
        <v>237</v>
      </c>
      <c r="J36" s="115" t="s">
        <v>245</v>
      </c>
      <c r="K36" s="142">
        <v>58776240</v>
      </c>
      <c r="L36" s="21" t="s">
        <v>49</v>
      </c>
      <c r="M36" s="21" t="s">
        <v>49</v>
      </c>
      <c r="N36" s="131">
        <v>0</v>
      </c>
      <c r="O36" s="131">
        <v>0</v>
      </c>
      <c r="P36" s="61">
        <f>+Tabla13[[#This Row],[Valor del Contrato]]+Tabla13[[#This Row],[Adiciòn 1]]+Tabla13[[#This Row],[Adiciòn 2]]</f>
        <v>58776240</v>
      </c>
      <c r="Q36" s="109" t="s">
        <v>254</v>
      </c>
      <c r="R36" s="36" t="s">
        <v>48</v>
      </c>
      <c r="S36" s="36">
        <v>383</v>
      </c>
      <c r="T36" s="36">
        <v>370</v>
      </c>
      <c r="U36" s="36" t="s">
        <v>48</v>
      </c>
      <c r="V36" s="36" t="s">
        <v>49</v>
      </c>
      <c r="W36" s="49" t="s">
        <v>48</v>
      </c>
      <c r="X36" s="46" t="s">
        <v>48</v>
      </c>
      <c r="Y36" s="36" t="s">
        <v>48</v>
      </c>
      <c r="Z36" s="36" t="s">
        <v>49</v>
      </c>
      <c r="AA36" s="36" t="s">
        <v>48</v>
      </c>
      <c r="AB36" s="71">
        <v>45428</v>
      </c>
      <c r="AC36" s="71">
        <v>45657</v>
      </c>
      <c r="AD36" s="65"/>
      <c r="AE36" s="48" t="s">
        <v>72</v>
      </c>
      <c r="AF36" s="65">
        <f ca="1">IF(Tabla13[[#This Row],[Fecha de terminación]]&gt;TODAY(),(TODAY()-Tabla13[[#This Row],[Fecha de Firma Acta de Inicio]])/(Tabla13[[#This Row],[Fecha de terminación]]-Tabla13[[#This Row],[Fecha de Firma Acta de Inicio]]),1)</f>
        <v>0.34061135371179041</v>
      </c>
      <c r="AG36" s="107" t="s">
        <v>169</v>
      </c>
      <c r="AH36" s="36" t="s">
        <v>51</v>
      </c>
    </row>
    <row r="37" spans="2:34" ht="50.25" customHeight="1" x14ac:dyDescent="0.3">
      <c r="B37" s="49">
        <v>2024</v>
      </c>
      <c r="C37" s="50">
        <v>59</v>
      </c>
      <c r="D37" s="35" t="s">
        <v>147</v>
      </c>
      <c r="E37" s="39" t="s">
        <v>155</v>
      </c>
      <c r="F37" s="50" t="s">
        <v>80</v>
      </c>
      <c r="G37" s="33">
        <v>1006453822</v>
      </c>
      <c r="H37" s="29">
        <v>4</v>
      </c>
      <c r="I37" s="115" t="s">
        <v>238</v>
      </c>
      <c r="J37" s="115" t="s">
        <v>246</v>
      </c>
      <c r="K37" s="141">
        <v>15000000</v>
      </c>
      <c r="L37" s="21" t="s">
        <v>49</v>
      </c>
      <c r="M37" s="21" t="s">
        <v>49</v>
      </c>
      <c r="N37" s="131">
        <v>0</v>
      </c>
      <c r="O37" s="131">
        <v>0</v>
      </c>
      <c r="P37" s="61">
        <f>+Tabla13[[#This Row],[Valor del Contrato]]+Tabla13[[#This Row],[Adiciòn 1]]+Tabla13[[#This Row],[Adiciòn 2]]</f>
        <v>15000000</v>
      </c>
      <c r="Q37" s="109" t="s">
        <v>255</v>
      </c>
      <c r="R37" s="36" t="s">
        <v>48</v>
      </c>
      <c r="S37" s="36">
        <v>381</v>
      </c>
      <c r="T37" s="36">
        <v>375</v>
      </c>
      <c r="U37" s="36" t="s">
        <v>48</v>
      </c>
      <c r="V37" s="36" t="s">
        <v>48</v>
      </c>
      <c r="W37" s="36" t="s">
        <v>48</v>
      </c>
      <c r="X37" s="46" t="s">
        <v>49</v>
      </c>
      <c r="Y37" s="36" t="s">
        <v>48</v>
      </c>
      <c r="Z37" s="36" t="s">
        <v>48</v>
      </c>
      <c r="AA37" s="36" t="s">
        <v>48</v>
      </c>
      <c r="AB37" s="122">
        <v>45432</v>
      </c>
      <c r="AC37" s="122">
        <v>45616</v>
      </c>
      <c r="AD37" s="65"/>
      <c r="AE37" s="48" t="s">
        <v>52</v>
      </c>
      <c r="AF37" s="65"/>
      <c r="AG37" s="107" t="s">
        <v>169</v>
      </c>
      <c r="AH37" s="36" t="s">
        <v>51</v>
      </c>
    </row>
    <row r="38" spans="2:34" ht="40.5" customHeight="1" x14ac:dyDescent="0.3">
      <c r="B38" s="49">
        <v>2024</v>
      </c>
      <c r="C38" s="50">
        <v>60</v>
      </c>
      <c r="D38" s="35" t="s">
        <v>147</v>
      </c>
      <c r="E38" s="39" t="s">
        <v>155</v>
      </c>
      <c r="F38" s="36" t="s">
        <v>45</v>
      </c>
      <c r="G38" s="120">
        <v>900139082</v>
      </c>
      <c r="H38" s="29">
        <v>7</v>
      </c>
      <c r="I38" s="118" t="s">
        <v>248</v>
      </c>
      <c r="J38" s="117" t="s">
        <v>247</v>
      </c>
      <c r="K38" s="143">
        <v>5214270</v>
      </c>
      <c r="L38" s="21" t="s">
        <v>49</v>
      </c>
      <c r="M38" s="21" t="s">
        <v>49</v>
      </c>
      <c r="N38" s="131">
        <v>0</v>
      </c>
      <c r="O38" s="131">
        <v>0</v>
      </c>
      <c r="P38" s="61">
        <f>+Tabla13[[#This Row],[Valor del Contrato]]+Tabla13[[#This Row],[Adiciòn 1]]+Tabla13[[#This Row],[Adiciòn 2]]</f>
        <v>5214270</v>
      </c>
      <c r="Q38" s="109" t="s">
        <v>256</v>
      </c>
      <c r="R38" s="36" t="s">
        <v>48</v>
      </c>
      <c r="S38" s="36">
        <v>382</v>
      </c>
      <c r="T38" s="36">
        <v>382</v>
      </c>
      <c r="U38" s="36" t="s">
        <v>48</v>
      </c>
      <c r="V38" s="36" t="s">
        <v>49</v>
      </c>
      <c r="W38" s="36" t="s">
        <v>48</v>
      </c>
      <c r="X38" s="36" t="s">
        <v>49</v>
      </c>
      <c r="Y38" s="36" t="s">
        <v>48</v>
      </c>
      <c r="Z38" s="36" t="s">
        <v>48</v>
      </c>
      <c r="AA38" s="36" t="s">
        <v>48</v>
      </c>
      <c r="AB38" s="122">
        <v>45442</v>
      </c>
      <c r="AC38" s="122">
        <v>45503</v>
      </c>
      <c r="AD38" s="65"/>
      <c r="AE38" s="48" t="s">
        <v>77</v>
      </c>
      <c r="AF38" s="65"/>
      <c r="AG38" s="36" t="s">
        <v>51</v>
      </c>
      <c r="AH38" s="95" t="s">
        <v>257</v>
      </c>
    </row>
    <row r="39" spans="2:34" ht="46.5" customHeight="1" x14ac:dyDescent="0.3">
      <c r="B39" s="36">
        <v>2024</v>
      </c>
      <c r="C39" s="60">
        <v>61</v>
      </c>
      <c r="D39" s="35" t="s">
        <v>147</v>
      </c>
      <c r="E39" s="39" t="s">
        <v>155</v>
      </c>
      <c r="F39" s="36" t="s">
        <v>45</v>
      </c>
      <c r="G39" s="29">
        <v>860007637</v>
      </c>
      <c r="H39" s="119">
        <v>3</v>
      </c>
      <c r="I39" s="119" t="s">
        <v>258</v>
      </c>
      <c r="J39" s="115" t="s">
        <v>259</v>
      </c>
      <c r="K39" s="144">
        <v>5214270</v>
      </c>
      <c r="L39" s="21" t="s">
        <v>49</v>
      </c>
      <c r="M39" s="21" t="s">
        <v>49</v>
      </c>
      <c r="N39" s="131">
        <v>0</v>
      </c>
      <c r="O39" s="131">
        <v>0</v>
      </c>
      <c r="P39" s="61">
        <f>+Tabla13[[#This Row],[Valor del Contrato]]+Tabla13[[#This Row],[Adiciòn 1]]+Tabla13[[#This Row],[Adiciòn 2]]</f>
        <v>5214270</v>
      </c>
      <c r="Q39" s="119"/>
      <c r="R39" s="36" t="s">
        <v>48</v>
      </c>
      <c r="S39" s="36">
        <v>454</v>
      </c>
      <c r="T39" s="36">
        <v>441</v>
      </c>
      <c r="U39" s="36" t="s">
        <v>48</v>
      </c>
      <c r="V39" s="36" t="s">
        <v>49</v>
      </c>
      <c r="W39" s="36" t="s">
        <v>48</v>
      </c>
      <c r="X39" s="36" t="s">
        <v>49</v>
      </c>
      <c r="Y39" s="36" t="s">
        <v>48</v>
      </c>
      <c r="Z39" s="36" t="s">
        <v>49</v>
      </c>
      <c r="AA39" s="36" t="s">
        <v>48</v>
      </c>
      <c r="AB39" s="71">
        <v>45455</v>
      </c>
      <c r="AC39" s="71">
        <v>45484</v>
      </c>
      <c r="AD39" s="65"/>
      <c r="AE39" s="37" t="s">
        <v>133</v>
      </c>
      <c r="AF39" s="65">
        <f ca="1">IF(Tabla13[[#This Row],[Fecha de terminación]]&gt;TODAY(),(TODAY()-Tabla13[[#This Row],[Fecha de Firma Acta de Inicio]])/(Tabla13[[#This Row],[Fecha de terminación]]-Tabla13[[#This Row],[Fecha de Firma Acta de Inicio]]),1)</f>
        <v>1</v>
      </c>
      <c r="AG39" s="36" t="s">
        <v>51</v>
      </c>
      <c r="AH39" s="95" t="s">
        <v>257</v>
      </c>
    </row>
    <row r="40" spans="2:34" x14ac:dyDescent="0.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2:34" ht="16.5" customHeight="1" thickBot="1" x14ac:dyDescent="0.35">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2:34" ht="17.25" customHeight="1" x14ac:dyDescent="0.3">
      <c r="B42" s="3"/>
      <c r="C42" s="3"/>
      <c r="D42" s="197" t="s">
        <v>38</v>
      </c>
      <c r="E42" s="198"/>
      <c r="F42" s="198"/>
      <c r="G42" s="198"/>
      <c r="H42" s="199"/>
      <c r="I42" s="3"/>
      <c r="J42" s="3"/>
      <c r="K42" s="3"/>
      <c r="L42" s="3"/>
      <c r="M42" s="3"/>
      <c r="N42" s="3"/>
      <c r="O42" s="3"/>
      <c r="P42" s="3"/>
      <c r="Q42" s="3"/>
      <c r="R42" s="3"/>
      <c r="S42" s="3"/>
      <c r="T42" s="3"/>
      <c r="U42" s="3"/>
      <c r="V42" s="3"/>
      <c r="W42" s="3"/>
      <c r="X42" s="3"/>
      <c r="Y42" s="3"/>
      <c r="Z42" s="3"/>
      <c r="AA42" s="3"/>
      <c r="AB42" s="3"/>
      <c r="AC42" s="3"/>
      <c r="AD42" s="3"/>
      <c r="AE42" s="3"/>
      <c r="AF42" s="3"/>
      <c r="AG42" s="3"/>
    </row>
    <row r="43" spans="2:34" ht="16.5" customHeight="1" thickBot="1" x14ac:dyDescent="0.35">
      <c r="B43" s="3"/>
      <c r="C43" s="3"/>
      <c r="D43" s="8" t="s">
        <v>39</v>
      </c>
      <c r="E43" s="9" t="s">
        <v>40</v>
      </c>
      <c r="F43" s="200" t="s">
        <v>41</v>
      </c>
      <c r="G43" s="201"/>
      <c r="H43" s="202"/>
      <c r="I43" s="3"/>
      <c r="J43" s="3"/>
      <c r="K43" s="3"/>
      <c r="L43" s="3"/>
      <c r="M43" s="3"/>
      <c r="N43" s="3"/>
      <c r="O43" s="3"/>
      <c r="P43" s="3"/>
      <c r="Q43" s="3"/>
      <c r="R43" s="3"/>
      <c r="S43" s="3"/>
      <c r="T43" s="3"/>
      <c r="U43" s="3"/>
      <c r="V43" s="3"/>
      <c r="W43" s="3"/>
      <c r="X43" s="3"/>
      <c r="Y43" s="3"/>
      <c r="Z43" s="3"/>
      <c r="AA43" s="3"/>
      <c r="AB43" s="3"/>
      <c r="AC43" s="3"/>
      <c r="AD43" s="3"/>
      <c r="AE43" s="3"/>
      <c r="AF43" s="3"/>
      <c r="AG43" s="3"/>
    </row>
    <row r="44" spans="2:34" x14ac:dyDescent="0.3">
      <c r="B44" s="3"/>
      <c r="C44" s="3"/>
      <c r="D44" s="168">
        <v>1</v>
      </c>
      <c r="E44" s="160">
        <v>45447</v>
      </c>
      <c r="F44" s="162" t="s">
        <v>42</v>
      </c>
      <c r="G44" s="163"/>
      <c r="H44" s="164"/>
      <c r="I44" s="3"/>
      <c r="J44" s="3"/>
      <c r="K44" s="3"/>
      <c r="L44" s="3"/>
      <c r="M44" s="3"/>
      <c r="N44" s="3"/>
      <c r="O44" s="3"/>
      <c r="P44" s="3"/>
      <c r="Q44" s="3"/>
      <c r="R44" s="3"/>
      <c r="S44" s="3"/>
      <c r="T44" s="3"/>
      <c r="U44" s="3"/>
      <c r="V44" s="3"/>
      <c r="W44" s="3"/>
      <c r="X44" s="3"/>
      <c r="Y44" s="3"/>
      <c r="Z44" s="3"/>
      <c r="AA44" s="3"/>
      <c r="AB44" s="3"/>
      <c r="AC44" s="3"/>
      <c r="AD44" s="3"/>
      <c r="AE44" s="3"/>
      <c r="AF44" s="3"/>
      <c r="AG44" s="3"/>
    </row>
    <row r="45" spans="2:34" x14ac:dyDescent="0.3">
      <c r="B45" s="3"/>
      <c r="C45" s="3"/>
      <c r="D45" s="169"/>
      <c r="E45" s="161"/>
      <c r="F45" s="165"/>
      <c r="G45" s="166"/>
      <c r="H45" s="167"/>
      <c r="I45" s="3"/>
      <c r="J45" s="3"/>
      <c r="K45" s="3"/>
      <c r="L45" s="3"/>
      <c r="M45" s="3"/>
      <c r="N45" s="3"/>
      <c r="O45" s="3"/>
      <c r="P45" s="3"/>
      <c r="Q45" s="3"/>
      <c r="R45" s="3"/>
      <c r="S45" s="3"/>
      <c r="T45" s="3"/>
      <c r="U45" s="3"/>
      <c r="V45" s="3"/>
      <c r="W45" s="3"/>
      <c r="X45" s="3"/>
      <c r="Y45" s="3"/>
      <c r="Z45" s="3"/>
      <c r="AA45" s="3"/>
      <c r="AB45" s="3"/>
      <c r="AC45" s="3"/>
      <c r="AD45" s="3"/>
      <c r="AE45" s="3"/>
      <c r="AF45" s="3"/>
      <c r="AG45" s="3"/>
    </row>
    <row r="46" spans="2:34" x14ac:dyDescent="0.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2:34" x14ac:dyDescent="0.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2:34" x14ac:dyDescent="0.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2:33" x14ac:dyDescent="0.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2:33" x14ac:dyDescent="0.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2:33" x14ac:dyDescent="0.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2:33" x14ac:dyDescent="0.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2:33" x14ac:dyDescent="0.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2:33" x14ac:dyDescent="0.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2:33" x14ac:dyDescent="0.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2:33" x14ac:dyDescent="0.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2:33" x14ac:dyDescent="0.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2:33" x14ac:dyDescent="0.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2:33"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2:33" x14ac:dyDescent="0.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2:33"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2:33" x14ac:dyDescent="0.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2:33" x14ac:dyDescent="0.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2:33" x14ac:dyDescent="0.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2:33" x14ac:dyDescent="0.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2:33" x14ac:dyDescent="0.3">
      <c r="T66" s="3"/>
    </row>
  </sheetData>
  <protectedRanges>
    <protectedRange sqref="O25:O39 N9:O24 N25:N29" name="Rango1_1"/>
    <protectedRange sqref="S9 U9:X9 W14:X14 U10:W10 U11:X13 Y9:AA14 AA15:AA16 V15:Z15 V17 Z17:AA17 AA18:AA23 X16:X30 X32:X37" name="Rango2_1"/>
    <protectedRange sqref="AB9:AC9 AB10:AB12 AC10:AC11 AC13" name="Rango2_2"/>
    <protectedRange sqref="I13" name="Rango1_3"/>
    <protectedRange sqref="J13" name="Rango1_4"/>
    <protectedRange sqref="AE22 AE34:AE35 AE37" name="Rango3_1"/>
    <protectedRange sqref="Q16" name="Rango2_8"/>
    <protectedRange sqref="Q17" name="Rango2_9"/>
    <protectedRange sqref="Q18" name="Rango2_10"/>
    <protectedRange sqref="Q19" name="Rango2_11"/>
    <protectedRange sqref="N30:N39" name="Rango1_36"/>
    <protectedRange sqref="G30" name="Rango1_38"/>
    <protectedRange sqref="C31" name="Rango1_40"/>
    <protectedRange sqref="G31:H31" name="Rango1_41"/>
    <protectedRange sqref="E32:E39" name="Rango1_42"/>
    <protectedRange sqref="S31:T34" name="Rango2_17"/>
    <protectedRange sqref="I12:J12 L9:M39" name="Rango1_44"/>
    <protectedRange sqref="I9:I11" name="Rango1_51"/>
    <protectedRange sqref="G9:H9 G10:G11" name="Rango1_52"/>
    <protectedRange sqref="J9:J11" name="Rango1_53"/>
    <protectedRange sqref="H10:H12" name="Rango1_55"/>
    <protectedRange sqref="H13:H14" name="Rango1_56"/>
    <protectedRange sqref="Q9:Q15" name="Rango2_20"/>
    <protectedRange sqref="AE9 AE12:AE13 AE17:AE21 AE25 AE30:AE33 AE36" name="Rango3_1_1"/>
    <protectedRange sqref="AE10 AE14:AE15" name="Rango3_3"/>
    <protectedRange sqref="AE11" name="Rango3_2_1"/>
    <protectedRange sqref="G15:J19" name="Rango1_57"/>
    <protectedRange sqref="D16:E19 D20:D39" name="Rango1_58"/>
    <protectedRange sqref="I20:I24" name="Rango1_59"/>
    <protectedRange sqref="J20:J24" name="Rango1_61"/>
    <protectedRange sqref="Q20:Q24" name="Rango2_21"/>
    <protectedRange sqref="G20:H24" name="Rango1_63"/>
    <protectedRange sqref="K9:K12" name="Rango1_65"/>
    <protectedRange sqref="K13:K15" name="Rango1_66"/>
    <protectedRange sqref="K16:K18" name="Rango1_67"/>
    <protectedRange sqref="K19:K21" name="Rango1_68"/>
    <protectedRange sqref="K22:K24" name="Rango1_69"/>
    <protectedRange sqref="AE23 AE26 AE38" name="Rango3_2_2"/>
    <protectedRange sqref="G25:I29" name="Rango1_71"/>
    <protectedRange sqref="J25:J29" name="Rango1_72"/>
    <protectedRange sqref="K25:K30" name="Rango1_73"/>
    <protectedRange sqref="Q25:Q29" name="Rango2_22"/>
    <protectedRange sqref="I30:I37" name="Rango1_74"/>
    <protectedRange sqref="J30:J37" name="Rango1_75"/>
    <protectedRange sqref="J38" name="Rango1_76"/>
    <protectedRange sqref="I38" name="Rango1_78"/>
    <protectedRange sqref="Q30:Q39" name="Rango2_23"/>
    <protectedRange sqref="K31:K35" name="Rango1_79"/>
    <protectedRange sqref="G32:H38" name="Rango1_80"/>
    <protectedRange sqref="K36:K38" name="Rango1_81"/>
    <protectedRange sqref="G39:I39" name="Rango1_82"/>
    <protectedRange sqref="J39:K39" name="Rango1_83"/>
  </protectedRanges>
  <mergeCells count="8">
    <mergeCell ref="AF1:AH6"/>
    <mergeCell ref="D42:H42"/>
    <mergeCell ref="F43:H43"/>
    <mergeCell ref="D44:D45"/>
    <mergeCell ref="E44:E45"/>
    <mergeCell ref="F44:H45"/>
    <mergeCell ref="B1:G6"/>
    <mergeCell ref="H1:AE6"/>
  </mergeCells>
  <dataValidations count="10">
    <dataValidation type="list" allowBlank="1" showInputMessage="1" showErrorMessage="1" sqref="E32:E39 E16:E19">
      <formula1>"Contratación Directa, Licitación, Invitación Pública, Invitación Privada, Colombia Compra Eficiente"</formula1>
    </dataValidation>
    <dataValidation type="whole" allowBlank="1" showInputMessage="1" showErrorMessage="1" sqref="C31">
      <formula1>1</formula1>
      <formula2>400</formula2>
    </dataValidation>
    <dataValidation type="whole" allowBlank="1" showInputMessage="1" showErrorMessage="1" sqref="I12 G15:G39">
      <formula1>0</formula1>
      <formula2>9999999999</formula2>
    </dataValidation>
    <dataValidation type="list" allowBlank="1" showInputMessage="1" showErrorMessage="1" sqref="V9 X9:AA9 Z13 Y14 X11:X30 V15 Z15 V17 Z17 X32:X37">
      <formula1>"SI, NO"</formula1>
    </dataValidation>
    <dataValidation type="date" allowBlank="1" showInputMessage="1" showErrorMessage="1" sqref="AB9:AC9 AC10:AC11 AB10:AB12 AC13">
      <formula1>45292</formula1>
      <formula2>46752</formula2>
    </dataValidation>
    <dataValidation type="whole" allowBlank="1" showInputMessage="1" showErrorMessage="1" sqref="S9 S31:T34">
      <formula1>0</formula1>
      <formula2>500</formula2>
    </dataValidation>
    <dataValidation type="list" allowBlank="1" showInputMessage="1" showErrorMessage="1" sqref="U9:U13 V10:W13 W9 AA10:AA23 Z14 Y15 Y10:Y13 W14:W15 Z10:Z12">
      <formula1>"SI, NO, NO APLICA"</formula1>
    </dataValidation>
    <dataValidation type="whole" allowBlank="1" showInputMessage="1" showErrorMessage="1" sqref="J12 G9:H12 H13:H29 H31:H38">
      <formula1>0</formula1>
      <formula2>9</formula2>
    </dataValidation>
    <dataValidation type="whole" showInputMessage="1" showErrorMessage="1" sqref="N9:O39 K9:K39">
      <formula1>0</formula1>
      <formula2>999999999999999</formula2>
    </dataValidation>
    <dataValidation type="list" allowBlank="1" showInputMessage="1" showErrorMessage="1" sqref="D16:D39">
      <formula1>"Prestación de Servicios, Obra o Labor, Compraventa, Consultoría, Suministros, Fiducia, Donación, Permuta, Arrendamiento, Hipoteca"</formula1>
    </dataValidation>
  </dataValidations>
  <hyperlinks>
    <hyperlink ref="Q28" r:id="rId1" location="GenericContractInformation"/>
    <hyperlink ref="Q29" r:id="rId2" location="GenericContractInformation"/>
    <hyperlink ref="Q30" r:id="rId3" location="GenericContractInformation"/>
    <hyperlink ref="Q32" r:id="rId4" location="GenericContractInformation"/>
  </hyperlinks>
  <pageMargins left="0.7" right="0.7" top="0.75" bottom="0.75" header="0.3" footer="0.3"/>
  <pageSetup paperSize="5" scale="55" orientation="landscape" r:id="rId5"/>
  <drawing r:id="rId6"/>
  <tableParts count="1">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65"/>
  <sheetViews>
    <sheetView tabSelected="1" topLeftCell="A6" zoomScale="90" zoomScaleNormal="90" workbookViewId="0">
      <selection activeCell="AC17" sqref="AC17"/>
    </sheetView>
  </sheetViews>
  <sheetFormatPr baseColWidth="10" defaultRowHeight="16.5" x14ac:dyDescent="0.3"/>
  <cols>
    <col min="1" max="1" width="4.140625" style="1" customWidth="1"/>
    <col min="2" max="2" width="12" style="1" customWidth="1"/>
    <col min="3" max="3" width="12.42578125" style="1" customWidth="1"/>
    <col min="4" max="4" width="17.7109375" style="1" customWidth="1"/>
    <col min="5" max="5" width="15.5703125" style="1" customWidth="1"/>
    <col min="6" max="6" width="14.7109375" style="1" customWidth="1"/>
    <col min="7" max="7" width="14.28515625" style="1" customWidth="1"/>
    <col min="8" max="8" width="13.28515625" style="1" customWidth="1"/>
    <col min="9" max="9" width="13.85546875" style="1" customWidth="1"/>
    <col min="10" max="10" width="16.28515625" style="1" customWidth="1"/>
    <col min="11" max="11" width="15.42578125" style="1" customWidth="1"/>
    <col min="12" max="14" width="13" style="1" customWidth="1"/>
    <col min="15" max="15" width="12.85546875" style="1" customWidth="1"/>
    <col min="16" max="16" width="15.7109375" style="1" customWidth="1"/>
    <col min="17" max="18" width="13" style="1" customWidth="1"/>
    <col min="19" max="19" width="12.85546875" style="1" customWidth="1"/>
    <col min="20" max="20" width="12.42578125" style="1" customWidth="1"/>
    <col min="21" max="21" width="11" style="1" customWidth="1"/>
    <col min="22" max="22" width="13.7109375" style="1" customWidth="1"/>
    <col min="23" max="23" width="14" style="1" customWidth="1"/>
    <col min="24" max="28" width="13" style="1" customWidth="1"/>
    <col min="29" max="30" width="11.5703125" style="1" customWidth="1"/>
    <col min="31" max="31" width="13.42578125" style="1" customWidth="1"/>
    <col min="32" max="32" width="14" style="1" customWidth="1"/>
    <col min="33" max="36" width="13" style="1" customWidth="1"/>
    <col min="37" max="16384" width="11.42578125" style="1"/>
  </cols>
  <sheetData>
    <row r="1" spans="2:34" x14ac:dyDescent="0.3">
      <c r="B1" s="170" t="s">
        <v>35</v>
      </c>
      <c r="C1" s="171"/>
      <c r="D1" s="171"/>
      <c r="E1" s="171"/>
      <c r="F1" s="171"/>
      <c r="G1" s="172"/>
      <c r="H1" s="188" t="s">
        <v>37</v>
      </c>
      <c r="I1" s="189"/>
      <c r="J1" s="189"/>
      <c r="K1" s="189"/>
      <c r="L1" s="189"/>
      <c r="M1" s="189"/>
      <c r="N1" s="189"/>
      <c r="O1" s="189"/>
      <c r="P1" s="189"/>
      <c r="Q1" s="189"/>
      <c r="R1" s="189"/>
      <c r="S1" s="189"/>
      <c r="T1" s="189"/>
      <c r="U1" s="189"/>
      <c r="V1" s="189"/>
      <c r="W1" s="189"/>
      <c r="X1" s="189"/>
      <c r="Y1" s="189"/>
      <c r="Z1" s="189"/>
      <c r="AA1" s="189"/>
      <c r="AB1" s="189"/>
      <c r="AC1" s="189"/>
      <c r="AD1" s="189"/>
      <c r="AE1" s="190"/>
      <c r="AF1" s="179" t="s">
        <v>36</v>
      </c>
      <c r="AG1" s="180"/>
      <c r="AH1" s="181"/>
    </row>
    <row r="2" spans="2:34" x14ac:dyDescent="0.3">
      <c r="B2" s="173"/>
      <c r="C2" s="174"/>
      <c r="D2" s="174"/>
      <c r="E2" s="174"/>
      <c r="F2" s="174"/>
      <c r="G2" s="175"/>
      <c r="H2" s="191"/>
      <c r="I2" s="192"/>
      <c r="J2" s="192"/>
      <c r="K2" s="192"/>
      <c r="L2" s="192"/>
      <c r="M2" s="192"/>
      <c r="N2" s="192"/>
      <c r="O2" s="192"/>
      <c r="P2" s="192"/>
      <c r="Q2" s="192"/>
      <c r="R2" s="192"/>
      <c r="S2" s="192"/>
      <c r="T2" s="192"/>
      <c r="U2" s="192"/>
      <c r="V2" s="192"/>
      <c r="W2" s="192"/>
      <c r="X2" s="192"/>
      <c r="Y2" s="192"/>
      <c r="Z2" s="192"/>
      <c r="AA2" s="192"/>
      <c r="AB2" s="192"/>
      <c r="AC2" s="192"/>
      <c r="AD2" s="192"/>
      <c r="AE2" s="193"/>
      <c r="AF2" s="182"/>
      <c r="AG2" s="183"/>
      <c r="AH2" s="184"/>
    </row>
    <row r="3" spans="2:34" x14ac:dyDescent="0.3">
      <c r="B3" s="173"/>
      <c r="C3" s="174"/>
      <c r="D3" s="174"/>
      <c r="E3" s="174"/>
      <c r="F3" s="174"/>
      <c r="G3" s="175"/>
      <c r="H3" s="191"/>
      <c r="I3" s="192"/>
      <c r="J3" s="192"/>
      <c r="K3" s="192"/>
      <c r="L3" s="192"/>
      <c r="M3" s="192"/>
      <c r="N3" s="192"/>
      <c r="O3" s="192"/>
      <c r="P3" s="192"/>
      <c r="Q3" s="192"/>
      <c r="R3" s="192"/>
      <c r="S3" s="192"/>
      <c r="T3" s="192"/>
      <c r="U3" s="192"/>
      <c r="V3" s="192"/>
      <c r="W3" s="192"/>
      <c r="X3" s="192"/>
      <c r="Y3" s="192"/>
      <c r="Z3" s="192"/>
      <c r="AA3" s="192"/>
      <c r="AB3" s="192"/>
      <c r="AC3" s="192"/>
      <c r="AD3" s="192"/>
      <c r="AE3" s="193"/>
      <c r="AF3" s="182"/>
      <c r="AG3" s="183"/>
      <c r="AH3" s="184"/>
    </row>
    <row r="4" spans="2:34" x14ac:dyDescent="0.3">
      <c r="B4" s="173"/>
      <c r="C4" s="174"/>
      <c r="D4" s="174"/>
      <c r="E4" s="174"/>
      <c r="F4" s="174"/>
      <c r="G4" s="175"/>
      <c r="H4" s="191"/>
      <c r="I4" s="192"/>
      <c r="J4" s="192"/>
      <c r="K4" s="192"/>
      <c r="L4" s="192"/>
      <c r="M4" s="192"/>
      <c r="N4" s="192"/>
      <c r="O4" s="192"/>
      <c r="P4" s="192"/>
      <c r="Q4" s="192"/>
      <c r="R4" s="192"/>
      <c r="S4" s="192"/>
      <c r="T4" s="192"/>
      <c r="U4" s="192"/>
      <c r="V4" s="192"/>
      <c r="W4" s="192"/>
      <c r="X4" s="192"/>
      <c r="Y4" s="192"/>
      <c r="Z4" s="192"/>
      <c r="AA4" s="192"/>
      <c r="AB4" s="192"/>
      <c r="AC4" s="192"/>
      <c r="AD4" s="192"/>
      <c r="AE4" s="193"/>
      <c r="AF4" s="182"/>
      <c r="AG4" s="183"/>
      <c r="AH4" s="184"/>
    </row>
    <row r="5" spans="2:34" x14ac:dyDescent="0.3">
      <c r="B5" s="173"/>
      <c r="C5" s="174"/>
      <c r="D5" s="174"/>
      <c r="E5" s="174"/>
      <c r="F5" s="174"/>
      <c r="G5" s="175"/>
      <c r="H5" s="191"/>
      <c r="I5" s="192"/>
      <c r="J5" s="192"/>
      <c r="K5" s="192"/>
      <c r="L5" s="192"/>
      <c r="M5" s="192"/>
      <c r="N5" s="192"/>
      <c r="O5" s="192"/>
      <c r="P5" s="192"/>
      <c r="Q5" s="192"/>
      <c r="R5" s="192"/>
      <c r="S5" s="192"/>
      <c r="T5" s="192"/>
      <c r="U5" s="192"/>
      <c r="V5" s="192"/>
      <c r="W5" s="192"/>
      <c r="X5" s="192"/>
      <c r="Y5" s="192"/>
      <c r="Z5" s="192"/>
      <c r="AA5" s="192"/>
      <c r="AB5" s="192"/>
      <c r="AC5" s="192"/>
      <c r="AD5" s="192"/>
      <c r="AE5" s="193"/>
      <c r="AF5" s="182"/>
      <c r="AG5" s="183"/>
      <c r="AH5" s="184"/>
    </row>
    <row r="6" spans="2:34" x14ac:dyDescent="0.3">
      <c r="B6" s="176"/>
      <c r="C6" s="177"/>
      <c r="D6" s="177"/>
      <c r="E6" s="177"/>
      <c r="F6" s="177"/>
      <c r="G6" s="178"/>
      <c r="H6" s="194"/>
      <c r="I6" s="195"/>
      <c r="J6" s="195"/>
      <c r="K6" s="195"/>
      <c r="L6" s="195"/>
      <c r="M6" s="195"/>
      <c r="N6" s="195"/>
      <c r="O6" s="195"/>
      <c r="P6" s="195"/>
      <c r="Q6" s="195"/>
      <c r="R6" s="195"/>
      <c r="S6" s="195"/>
      <c r="T6" s="195"/>
      <c r="U6" s="195"/>
      <c r="V6" s="195"/>
      <c r="W6" s="195"/>
      <c r="X6" s="195"/>
      <c r="Y6" s="195"/>
      <c r="Z6" s="195"/>
      <c r="AA6" s="195"/>
      <c r="AB6" s="195"/>
      <c r="AC6" s="195"/>
      <c r="AD6" s="195"/>
      <c r="AE6" s="196"/>
      <c r="AF6" s="185"/>
      <c r="AG6" s="186"/>
      <c r="AH6" s="187"/>
    </row>
    <row r="7" spans="2:34" ht="30.75" thickBot="1" x14ac:dyDescent="0.35">
      <c r="B7" s="7"/>
      <c r="C7" s="4"/>
      <c r="D7" s="4"/>
      <c r="E7" s="4"/>
      <c r="F7" s="4"/>
      <c r="G7" s="4"/>
      <c r="H7" s="4"/>
      <c r="I7" s="10" t="s">
        <v>28</v>
      </c>
      <c r="J7" s="4"/>
      <c r="K7" s="4"/>
      <c r="L7" s="4"/>
      <c r="M7" s="4"/>
      <c r="N7" s="4"/>
      <c r="O7" s="4"/>
      <c r="P7" s="4"/>
      <c r="Q7" s="4"/>
      <c r="R7" s="4"/>
      <c r="S7" s="4"/>
      <c r="T7" s="4"/>
      <c r="U7" s="11" t="s">
        <v>29</v>
      </c>
      <c r="V7" s="11"/>
      <c r="W7" s="4"/>
      <c r="X7" s="4"/>
      <c r="Y7" s="11" t="s">
        <v>30</v>
      </c>
      <c r="Z7" s="4"/>
      <c r="AA7" s="4"/>
      <c r="AB7" s="12"/>
      <c r="AC7" s="4"/>
      <c r="AD7" s="13" t="s">
        <v>31</v>
      </c>
      <c r="AE7" s="4"/>
      <c r="AF7" s="4"/>
      <c r="AG7" s="5"/>
      <c r="AH7" s="6"/>
    </row>
    <row r="8" spans="2:34" s="20" customFormat="1" ht="93" customHeight="1" x14ac:dyDescent="0.25">
      <c r="B8" s="14" t="s">
        <v>6</v>
      </c>
      <c r="C8" s="15" t="s">
        <v>5</v>
      </c>
      <c r="D8" s="15" t="s">
        <v>4</v>
      </c>
      <c r="E8" s="15" t="s">
        <v>3</v>
      </c>
      <c r="F8" s="16" t="s">
        <v>7</v>
      </c>
      <c r="G8" s="16" t="s">
        <v>56</v>
      </c>
      <c r="H8" s="16" t="s">
        <v>55</v>
      </c>
      <c r="I8" s="16" t="s">
        <v>2</v>
      </c>
      <c r="J8" s="16" t="s">
        <v>1</v>
      </c>
      <c r="K8" s="16" t="s">
        <v>0</v>
      </c>
      <c r="L8" s="17" t="s">
        <v>8</v>
      </c>
      <c r="M8" s="17" t="s">
        <v>9</v>
      </c>
      <c r="N8" s="17" t="s">
        <v>10</v>
      </c>
      <c r="O8" s="17" t="s">
        <v>11</v>
      </c>
      <c r="P8" s="16" t="s">
        <v>32</v>
      </c>
      <c r="Q8" s="16" t="s">
        <v>12</v>
      </c>
      <c r="R8" s="16" t="s">
        <v>13</v>
      </c>
      <c r="S8" s="16" t="s">
        <v>15</v>
      </c>
      <c r="T8" s="18" t="s">
        <v>14</v>
      </c>
      <c r="U8" s="16" t="s">
        <v>16</v>
      </c>
      <c r="V8" s="16" t="s">
        <v>17</v>
      </c>
      <c r="W8" s="16" t="s">
        <v>18</v>
      </c>
      <c r="X8" s="16" t="s">
        <v>20</v>
      </c>
      <c r="Y8" s="16" t="s">
        <v>19</v>
      </c>
      <c r="Z8" s="16" t="s">
        <v>21</v>
      </c>
      <c r="AA8" s="16" t="s">
        <v>22</v>
      </c>
      <c r="AB8" s="16" t="s">
        <v>34</v>
      </c>
      <c r="AC8" s="16" t="s">
        <v>33</v>
      </c>
      <c r="AD8" s="16" t="s">
        <v>23</v>
      </c>
      <c r="AE8" s="16" t="s">
        <v>24</v>
      </c>
      <c r="AF8" s="16" t="s">
        <v>25</v>
      </c>
      <c r="AG8" s="16" t="s">
        <v>26</v>
      </c>
      <c r="AH8" s="19" t="s">
        <v>27</v>
      </c>
    </row>
    <row r="9" spans="2:34" s="2" customFormat="1" ht="28.5" customHeight="1" x14ac:dyDescent="0.3">
      <c r="B9" s="36">
        <v>2024</v>
      </c>
      <c r="C9" s="36">
        <v>62</v>
      </c>
      <c r="D9" s="37" t="s">
        <v>43</v>
      </c>
      <c r="E9" s="37" t="s">
        <v>44</v>
      </c>
      <c r="F9" s="36" t="s">
        <v>45</v>
      </c>
      <c r="G9" s="94">
        <v>900906314</v>
      </c>
      <c r="H9" s="60">
        <v>1</v>
      </c>
      <c r="I9" s="103" t="s">
        <v>260</v>
      </c>
      <c r="J9" s="126" t="s">
        <v>261</v>
      </c>
      <c r="K9" s="145">
        <v>22000000</v>
      </c>
      <c r="L9" s="21" t="s">
        <v>49</v>
      </c>
      <c r="M9" s="21" t="s">
        <v>49</v>
      </c>
      <c r="N9" s="131">
        <v>0</v>
      </c>
      <c r="O9" s="131">
        <v>0</v>
      </c>
      <c r="P9" s="61">
        <f>+Tabla134[[#This Row],[Valor del Contrato]]+Tabla134[[#This Row],[Adiciòn 1]]+Tabla134[[#This Row],[Adiciòn 2]]</f>
        <v>22000000</v>
      </c>
      <c r="Q9" s="129" t="s">
        <v>262</v>
      </c>
      <c r="R9" s="36" t="s">
        <v>48</v>
      </c>
      <c r="S9" s="45">
        <v>464</v>
      </c>
      <c r="T9" s="36">
        <v>447</v>
      </c>
      <c r="U9" s="46" t="s">
        <v>48</v>
      </c>
      <c r="V9" s="46" t="s">
        <v>49</v>
      </c>
      <c r="W9" s="46" t="s">
        <v>48</v>
      </c>
      <c r="X9" s="46" t="s">
        <v>49</v>
      </c>
      <c r="Y9" s="46" t="s">
        <v>48</v>
      </c>
      <c r="Z9" s="46" t="s">
        <v>49</v>
      </c>
      <c r="AA9" s="46" t="s">
        <v>48</v>
      </c>
      <c r="AB9" s="153">
        <v>45457</v>
      </c>
      <c r="AC9" s="46">
        <v>45486</v>
      </c>
      <c r="AD9" s="65">
        <f ca="1">IF(Tabla13[[#This Row],[Fecha de terminación]]&gt;TODAY(),(TODAY()-Tabla13[[#This Row],[Fecha de Firma Acta de Inicio]])/(Tabla13[[#This Row],[Fecha de terminación]]-Tabla13[[#This Row],[Fecha de Firma Acta de Inicio]]),1)</f>
        <v>0.41472868217054265</v>
      </c>
      <c r="AE9" s="37" t="s">
        <v>133</v>
      </c>
      <c r="AF9" s="151">
        <f ca="1">IF(Tabla13[[#This Row],[Fecha de terminación]]&gt;TODAY(),(TODAY()-Tabla13[[#This Row],[Fecha de Firma Acta de Inicio]])/(Tabla13[[#This Row],[Fecha de terminación]]-Tabla13[[#This Row],[Fecha de Firma Acta de Inicio]]),1)</f>
        <v>0.41472868217054265</v>
      </c>
      <c r="AG9" s="60" t="s">
        <v>51</v>
      </c>
      <c r="AH9" s="95" t="s">
        <v>114</v>
      </c>
    </row>
    <row r="10" spans="2:34" ht="25.5" customHeight="1" x14ac:dyDescent="0.3">
      <c r="B10" s="49">
        <v>2024</v>
      </c>
      <c r="C10" s="36">
        <v>63</v>
      </c>
      <c r="D10" s="37" t="s">
        <v>43</v>
      </c>
      <c r="E10" s="37" t="s">
        <v>44</v>
      </c>
      <c r="F10" s="36" t="s">
        <v>45</v>
      </c>
      <c r="G10" s="94">
        <v>900906314</v>
      </c>
      <c r="H10" s="60">
        <v>7</v>
      </c>
      <c r="I10" s="102" t="s">
        <v>263</v>
      </c>
      <c r="J10" s="125" t="s">
        <v>265</v>
      </c>
      <c r="K10" s="146">
        <v>31804819</v>
      </c>
      <c r="L10" s="21" t="s">
        <v>49</v>
      </c>
      <c r="M10" s="21" t="s">
        <v>49</v>
      </c>
      <c r="N10" s="131">
        <v>0</v>
      </c>
      <c r="O10" s="131">
        <v>0</v>
      </c>
      <c r="P10" s="61">
        <f>+Tabla134[[#This Row],[Valor del Contrato]]+Tabla134[[#This Row],[Adiciòn 1]]+Tabla134[[#This Row],[Adiciòn 2]]</f>
        <v>31804819</v>
      </c>
      <c r="Q10" s="32" t="s">
        <v>270</v>
      </c>
      <c r="R10" s="36" t="s">
        <v>48</v>
      </c>
      <c r="S10" s="49">
        <v>474</v>
      </c>
      <c r="T10" s="49">
        <v>448</v>
      </c>
      <c r="U10" s="46" t="s">
        <v>48</v>
      </c>
      <c r="V10" s="46" t="s">
        <v>49</v>
      </c>
      <c r="W10" s="46" t="s">
        <v>48</v>
      </c>
      <c r="X10" s="46" t="s">
        <v>49</v>
      </c>
      <c r="Y10" s="46" t="s">
        <v>48</v>
      </c>
      <c r="Z10" s="46" t="s">
        <v>49</v>
      </c>
      <c r="AA10" s="46" t="s">
        <v>48</v>
      </c>
      <c r="AB10" s="153">
        <v>45460</v>
      </c>
      <c r="AC10" s="46">
        <v>45657</v>
      </c>
      <c r="AD10" s="154">
        <f ca="1">IF(Tabla13[[#This Row],[Fecha de terminación]]&gt;TODAY(),(TODAY()-Tabla13[[#This Row],[Fecha de Firma Acta de Inicio]])/(Tabla13[[#This Row],[Fecha de terminación]]-Tabla13[[#This Row],[Fecha de Firma Acta de Inicio]]),1)</f>
        <v>0.4489051094890511</v>
      </c>
      <c r="AE10" s="48" t="s">
        <v>72</v>
      </c>
      <c r="AF10" s="149">
        <f ca="1">IF(Tabla13[[#This Row],[Fecha de terminación]]&gt;TODAY(),(TODAY()-Tabla13[[#This Row],[Fecha de Firma Acta de Inicio]])/(Tabla13[[#This Row],[Fecha de terminación]]-Tabla13[[#This Row],[Fecha de Firma Acta de Inicio]]),1)</f>
        <v>0.4489051094890511</v>
      </c>
      <c r="AG10" s="107" t="s">
        <v>269</v>
      </c>
      <c r="AH10" s="36" t="s">
        <v>51</v>
      </c>
    </row>
    <row r="11" spans="2:34" ht="23.25" customHeight="1" x14ac:dyDescent="0.3">
      <c r="B11" s="36">
        <v>2024</v>
      </c>
      <c r="C11" s="36">
        <v>64</v>
      </c>
      <c r="D11" s="37" t="s">
        <v>43</v>
      </c>
      <c r="E11" s="37" t="s">
        <v>44</v>
      </c>
      <c r="F11" s="36" t="s">
        <v>45</v>
      </c>
      <c r="G11" s="94">
        <v>830021022</v>
      </c>
      <c r="H11" s="60">
        <v>3</v>
      </c>
      <c r="I11" s="103" t="s">
        <v>264</v>
      </c>
      <c r="J11" s="128" t="s">
        <v>266</v>
      </c>
      <c r="K11" s="145">
        <v>43316000</v>
      </c>
      <c r="L11" s="21" t="s">
        <v>49</v>
      </c>
      <c r="M11" s="21" t="s">
        <v>49</v>
      </c>
      <c r="N11" s="131">
        <v>0</v>
      </c>
      <c r="O11" s="131">
        <v>0</v>
      </c>
      <c r="P11" s="61">
        <f>+Tabla134[[#This Row],[Valor del Contrato]]+Tabla134[[#This Row],[Adiciòn 1]]+Tabla134[[#This Row],[Adiciòn 2]]</f>
        <v>43316000</v>
      </c>
      <c r="Q11" s="32" t="s">
        <v>271</v>
      </c>
      <c r="R11" s="36" t="s">
        <v>48</v>
      </c>
      <c r="S11" s="36">
        <v>475</v>
      </c>
      <c r="T11" s="36">
        <v>449</v>
      </c>
      <c r="U11" s="46" t="s">
        <v>48</v>
      </c>
      <c r="V11" s="46" t="s">
        <v>49</v>
      </c>
      <c r="W11" s="46" t="s">
        <v>48</v>
      </c>
      <c r="X11" s="46" t="s">
        <v>49</v>
      </c>
      <c r="Y11" s="46" t="s">
        <v>48</v>
      </c>
      <c r="Z11" s="46" t="s">
        <v>49</v>
      </c>
      <c r="AA11" s="46" t="s">
        <v>48</v>
      </c>
      <c r="AB11" s="153">
        <v>45460</v>
      </c>
      <c r="AC11" s="46">
        <v>45471</v>
      </c>
      <c r="AD11" s="150">
        <f ca="1">IF(Tabla13[[#This Row],[Fecha de terminación]]&gt;TODAY(),(TODAY()-Tabla13[[#This Row],[Fecha de Firma Acta de Inicio]])/(Tabla13[[#This Row],[Fecha de terminación]]-Tabla13[[#This Row],[Fecha de Firma Acta de Inicio]]),1)</f>
        <v>0.4489051094890511</v>
      </c>
      <c r="AE11" s="48" t="s">
        <v>72</v>
      </c>
      <c r="AF11" s="150">
        <f ca="1">IF(Tabla13[[#This Row],[Fecha de terminación]]&gt;TODAY(),(TODAY()-Tabla13[[#This Row],[Fecha de Firma Acta de Inicio]])/(Tabla13[[#This Row],[Fecha de terminación]]-Tabla13[[#This Row],[Fecha de Firma Acta de Inicio]]),1)</f>
        <v>0.4489051094890511</v>
      </c>
      <c r="AG11" s="60" t="s">
        <v>51</v>
      </c>
      <c r="AH11" s="95" t="s">
        <v>114</v>
      </c>
    </row>
    <row r="12" spans="2:34" ht="33.75" customHeight="1" x14ac:dyDescent="0.3">
      <c r="B12" s="36">
        <v>2024</v>
      </c>
      <c r="C12" s="36">
        <v>65</v>
      </c>
      <c r="D12" s="37" t="s">
        <v>43</v>
      </c>
      <c r="E12" s="37" t="s">
        <v>44</v>
      </c>
      <c r="F12" s="36" t="s">
        <v>45</v>
      </c>
      <c r="G12" s="94">
        <v>860005080</v>
      </c>
      <c r="H12" s="60">
        <v>2</v>
      </c>
      <c r="I12" s="69" t="s">
        <v>119</v>
      </c>
      <c r="J12" s="125" t="s">
        <v>267</v>
      </c>
      <c r="K12" s="146">
        <v>4700000000</v>
      </c>
      <c r="L12" s="21" t="s">
        <v>49</v>
      </c>
      <c r="M12" s="21" t="s">
        <v>49</v>
      </c>
      <c r="N12" s="131">
        <v>0</v>
      </c>
      <c r="O12" s="131">
        <v>0</v>
      </c>
      <c r="P12" s="61">
        <f>+Tabla134[[#This Row],[Valor del Contrato]]+Tabla134[[#This Row],[Adiciòn 1]]+Tabla134[[#This Row],[Adiciòn 2]]</f>
        <v>4700000000</v>
      </c>
      <c r="Q12" s="32" t="s">
        <v>268</v>
      </c>
      <c r="R12" s="36" t="s">
        <v>48</v>
      </c>
      <c r="S12" s="36">
        <v>472</v>
      </c>
      <c r="T12" s="36">
        <v>463</v>
      </c>
      <c r="U12" s="46" t="s">
        <v>48</v>
      </c>
      <c r="V12" s="46" t="s">
        <v>49</v>
      </c>
      <c r="W12" s="46" t="s">
        <v>48</v>
      </c>
      <c r="X12" s="46" t="s">
        <v>48</v>
      </c>
      <c r="Y12" s="46" t="s">
        <v>48</v>
      </c>
      <c r="Z12" s="46" t="s">
        <v>49</v>
      </c>
      <c r="AA12" s="46" t="s">
        <v>48</v>
      </c>
      <c r="AB12" s="153">
        <v>45467</v>
      </c>
      <c r="AC12" s="64">
        <v>45856</v>
      </c>
      <c r="AD12" s="150">
        <f ca="1">IF(Tabla13[[#This Row],[Fecha de terminación]]&gt;TODAY(),(TODAY()-Tabla13[[#This Row],[Fecha de Firma Acta de Inicio]])/(Tabla13[[#This Row],[Fecha de terminación]]-Tabla13[[#This Row],[Fecha de Firma Acta de Inicio]]),1)</f>
        <v>1</v>
      </c>
      <c r="AE12" s="48" t="s">
        <v>52</v>
      </c>
      <c r="AF12" s="150">
        <f ca="1">IF(Tabla13[[#This Row],[Fecha de terminación]]&gt;TODAY(),(TODAY()-Tabla13[[#This Row],[Fecha de Firma Acta de Inicio]])/(Tabla13[[#This Row],[Fecha de terminación]]-Tabla13[[#This Row],[Fecha de Firma Acta de Inicio]]),1)</f>
        <v>1</v>
      </c>
      <c r="AG12" s="107" t="s">
        <v>269</v>
      </c>
      <c r="AH12" s="36" t="s">
        <v>51</v>
      </c>
    </row>
    <row r="13" spans="2:34" ht="27.75" customHeight="1" x14ac:dyDescent="0.3">
      <c r="B13" s="36">
        <v>2024</v>
      </c>
      <c r="C13" s="36">
        <v>66</v>
      </c>
      <c r="D13" s="37" t="s">
        <v>43</v>
      </c>
      <c r="E13" s="37" t="s">
        <v>44</v>
      </c>
      <c r="F13" s="50" t="s">
        <v>80</v>
      </c>
      <c r="G13" s="33">
        <v>39773697</v>
      </c>
      <c r="H13" s="33">
        <v>1</v>
      </c>
      <c r="I13" s="37" t="s">
        <v>273</v>
      </c>
      <c r="J13" s="126" t="s">
        <v>274</v>
      </c>
      <c r="K13" s="141">
        <v>1000000</v>
      </c>
      <c r="L13" s="21" t="s">
        <v>49</v>
      </c>
      <c r="M13" s="21" t="s">
        <v>49</v>
      </c>
      <c r="N13" s="131">
        <v>0</v>
      </c>
      <c r="O13" s="131">
        <v>0</v>
      </c>
      <c r="P13" s="61">
        <f>+Tabla134[[#This Row],[Valor del Contrato]]+Tabla134[[#This Row],[Adiciòn 1]]+Tabla134[[#This Row],[Adiciòn 2]]</f>
        <v>1000000</v>
      </c>
      <c r="Q13" s="158" t="s">
        <v>283</v>
      </c>
      <c r="R13" s="36" t="s">
        <v>48</v>
      </c>
      <c r="S13" s="36">
        <v>478</v>
      </c>
      <c r="T13" s="36">
        <v>461</v>
      </c>
      <c r="U13" s="46" t="s">
        <v>48</v>
      </c>
      <c r="V13" s="46" t="s">
        <v>48</v>
      </c>
      <c r="W13" s="46" t="s">
        <v>48</v>
      </c>
      <c r="X13" s="46" t="s">
        <v>49</v>
      </c>
      <c r="Y13" s="46" t="s">
        <v>48</v>
      </c>
      <c r="Z13" s="46" t="s">
        <v>49</v>
      </c>
      <c r="AA13" s="46" t="s">
        <v>48</v>
      </c>
      <c r="AB13" s="64">
        <v>45463</v>
      </c>
      <c r="AC13" s="46">
        <v>45465</v>
      </c>
      <c r="AD13" s="150">
        <f ca="1">IF(Tabla13[[#This Row],[Fecha de terminación]]&gt;TODAY(),(TODAY()-Tabla13[[#This Row],[Fecha de Firma Acta de Inicio]])/(Tabla13[[#This Row],[Fecha de terminación]]-Tabla13[[#This Row],[Fecha de Firma Acta de Inicio]]),1)</f>
        <v>0.44688644688644691</v>
      </c>
      <c r="AE13" s="48" t="s">
        <v>72</v>
      </c>
      <c r="AF13" s="151">
        <f ca="1">IF(Tabla13[[#This Row],[Fecha de terminación]]&gt;TODAY(),(TODAY()-Tabla13[[#This Row],[Fecha de Firma Acta de Inicio]])/(Tabla13[[#This Row],[Fecha de terminación]]-Tabla13[[#This Row],[Fecha de Firma Acta de Inicio]]),1)</f>
        <v>0.44688644688644691</v>
      </c>
      <c r="AG13" s="60" t="s">
        <v>51</v>
      </c>
      <c r="AH13" s="95" t="s">
        <v>114</v>
      </c>
    </row>
    <row r="14" spans="2:34" ht="35.25" customHeight="1" x14ac:dyDescent="0.3">
      <c r="B14" s="36">
        <v>2024</v>
      </c>
      <c r="C14" s="36">
        <v>67</v>
      </c>
      <c r="D14" s="37" t="s">
        <v>276</v>
      </c>
      <c r="E14" s="37" t="s">
        <v>44</v>
      </c>
      <c r="F14" s="36" t="s">
        <v>45</v>
      </c>
      <c r="G14" s="94">
        <v>830048811</v>
      </c>
      <c r="H14" s="39">
        <v>5</v>
      </c>
      <c r="I14" s="130" t="s">
        <v>272</v>
      </c>
      <c r="J14" s="95" t="s">
        <v>277</v>
      </c>
      <c r="K14" s="146">
        <v>177833475</v>
      </c>
      <c r="L14" s="155" t="s">
        <v>49</v>
      </c>
      <c r="M14" s="21" t="s">
        <v>49</v>
      </c>
      <c r="N14" s="131">
        <v>0</v>
      </c>
      <c r="O14" s="131">
        <v>0</v>
      </c>
      <c r="P14" s="61">
        <f>+Tabla134[[#This Row],[Valor del Contrato]]+Tabla134[[#This Row],[Adiciòn 1]]+Tabla134[[#This Row],[Adiciòn 2]]</f>
        <v>177833475</v>
      </c>
      <c r="Q14" s="108" t="s">
        <v>275</v>
      </c>
      <c r="R14" s="36" t="s">
        <v>48</v>
      </c>
      <c r="S14" s="36">
        <v>482</v>
      </c>
      <c r="T14" s="147">
        <v>519</v>
      </c>
      <c r="U14" s="46" t="s">
        <v>48</v>
      </c>
      <c r="V14" s="46" t="s">
        <v>49</v>
      </c>
      <c r="W14" s="46" t="s">
        <v>48</v>
      </c>
      <c r="X14" s="46" t="s">
        <v>48</v>
      </c>
      <c r="Y14" s="46" t="s">
        <v>48</v>
      </c>
      <c r="Z14" s="46" t="s">
        <v>49</v>
      </c>
      <c r="AA14" s="46" t="s">
        <v>48</v>
      </c>
      <c r="AB14" s="64">
        <v>45476</v>
      </c>
      <c r="AC14" s="64">
        <v>45506</v>
      </c>
      <c r="AD14" s="150">
        <f ca="1">IF(Tabla13[[#This Row],[Fecha de terminación]]&gt;TODAY(),(TODAY()-Tabla13[[#This Row],[Fecha de Firma Acta de Inicio]])/(Tabla13[[#This Row],[Fecha de terminación]]-Tabla13[[#This Row],[Fecha de Firma Acta de Inicio]]),1)</f>
        <v>1</v>
      </c>
      <c r="AE14" s="37" t="s">
        <v>133</v>
      </c>
      <c r="AF14" s="151">
        <f ca="1">IF(Tabla13[[#This Row],[Fecha de terminación]]&gt;TODAY(),(TODAY()-Tabla13[[#This Row],[Fecha de Firma Acta de Inicio]])/(Tabla13[[#This Row],[Fecha de terminación]]-Tabla13[[#This Row],[Fecha de Firma Acta de Inicio]]),1)</f>
        <v>1</v>
      </c>
      <c r="AG14" s="107" t="s">
        <v>269</v>
      </c>
      <c r="AH14" s="36" t="s">
        <v>51</v>
      </c>
    </row>
    <row r="15" spans="2:34" ht="27.75" customHeight="1" x14ac:dyDescent="0.3">
      <c r="B15" s="36">
        <v>2024</v>
      </c>
      <c r="C15" s="36">
        <v>68</v>
      </c>
      <c r="D15" s="24" t="s">
        <v>280</v>
      </c>
      <c r="E15" s="37" t="s">
        <v>44</v>
      </c>
      <c r="F15" s="36" t="s">
        <v>45</v>
      </c>
      <c r="G15" s="94">
        <v>800191817</v>
      </c>
      <c r="H15" s="60">
        <v>0</v>
      </c>
      <c r="I15" s="95" t="s">
        <v>281</v>
      </c>
      <c r="J15" s="95" t="s">
        <v>277</v>
      </c>
      <c r="K15" s="156">
        <v>5000000</v>
      </c>
      <c r="L15" s="155" t="s">
        <v>49</v>
      </c>
      <c r="M15" s="21" t="s">
        <v>49</v>
      </c>
      <c r="N15" s="131">
        <v>0</v>
      </c>
      <c r="O15" s="131">
        <v>0</v>
      </c>
      <c r="P15" s="61">
        <f>+Tabla134[[#This Row],[Valor del Contrato]]+Tabla134[[#This Row],[Adiciòn 1]]+Tabla134[[#This Row],[Adiciòn 2]]</f>
        <v>5000000</v>
      </c>
      <c r="Q15" s="108" t="s">
        <v>278</v>
      </c>
      <c r="R15" s="36" t="s">
        <v>48</v>
      </c>
      <c r="S15" s="36">
        <v>542</v>
      </c>
      <c r="T15" s="36">
        <v>525</v>
      </c>
      <c r="U15" s="46" t="s">
        <v>48</v>
      </c>
      <c r="V15" s="46" t="s">
        <v>49</v>
      </c>
      <c r="W15" s="46" t="s">
        <v>48</v>
      </c>
      <c r="X15" s="46" t="s">
        <v>49</v>
      </c>
      <c r="Y15" s="46" t="s">
        <v>48</v>
      </c>
      <c r="Z15" s="46" t="s">
        <v>49</v>
      </c>
      <c r="AA15" s="46" t="s">
        <v>48</v>
      </c>
      <c r="AB15" s="71">
        <v>45477</v>
      </c>
      <c r="AC15" s="71">
        <v>45507</v>
      </c>
      <c r="AD15" s="150">
        <f ca="1">IF(Tabla13[[#This Row],[Fecha de terminación]]&gt;TODAY(),(TODAY()-Tabla13[[#This Row],[Fecha de Firma Acta de Inicio]])/(Tabla13[[#This Row],[Fecha de terminación]]-Tabla13[[#This Row],[Fecha de Firma Acta de Inicio]]),1)</f>
        <v>0.56338028169014087</v>
      </c>
      <c r="AE15" s="37" t="s">
        <v>133</v>
      </c>
      <c r="AF15" s="151">
        <f ca="1">IF(Tabla13[[#This Row],[Fecha de terminación]]&gt;TODAY(),(TODAY()-Tabla13[[#This Row],[Fecha de Firma Acta de Inicio]])/(Tabla13[[#This Row],[Fecha de terminación]]-Tabla13[[#This Row],[Fecha de Firma Acta de Inicio]]),1)</f>
        <v>0.56338028169014087</v>
      </c>
      <c r="AG15" s="107" t="s">
        <v>269</v>
      </c>
      <c r="AH15" s="36" t="s">
        <v>51</v>
      </c>
    </row>
    <row r="16" spans="2:34" s="31" customFormat="1" ht="27.75" customHeight="1" x14ac:dyDescent="0.25">
      <c r="B16" s="36">
        <v>2024</v>
      </c>
      <c r="C16" s="157">
        <v>130560</v>
      </c>
      <c r="D16" s="24" t="s">
        <v>104</v>
      </c>
      <c r="E16" s="37" t="s">
        <v>44</v>
      </c>
      <c r="F16" s="36" t="s">
        <v>45</v>
      </c>
      <c r="G16" s="38">
        <v>900273006</v>
      </c>
      <c r="H16" s="39">
        <v>1</v>
      </c>
      <c r="I16" s="40" t="s">
        <v>145</v>
      </c>
      <c r="J16" s="35" t="s">
        <v>279</v>
      </c>
      <c r="K16" s="22">
        <v>3500000</v>
      </c>
      <c r="L16" s="155" t="s">
        <v>49</v>
      </c>
      <c r="M16" s="21" t="s">
        <v>49</v>
      </c>
      <c r="N16" s="131">
        <v>0</v>
      </c>
      <c r="O16" s="131">
        <v>0</v>
      </c>
      <c r="P16" s="61">
        <f>+Tabla134[[#This Row],[Valor del Contrato]]+Tabla134[[#This Row],[Adiciòn 1]]+Tabla134[[#This Row],[Adiciòn 2]]</f>
        <v>3500000</v>
      </c>
      <c r="Q16" s="109" t="s">
        <v>282</v>
      </c>
      <c r="R16" s="36" t="s">
        <v>48</v>
      </c>
      <c r="S16" s="36">
        <v>400</v>
      </c>
      <c r="T16" s="36">
        <v>523</v>
      </c>
      <c r="U16" s="46" t="s">
        <v>48</v>
      </c>
      <c r="V16" s="46" t="s">
        <v>49</v>
      </c>
      <c r="W16" s="46" t="s">
        <v>48</v>
      </c>
      <c r="X16" s="46" t="s">
        <v>49</v>
      </c>
      <c r="Y16" s="46" t="s">
        <v>49</v>
      </c>
      <c r="Z16" s="46" t="s">
        <v>49</v>
      </c>
      <c r="AA16" s="46" t="s">
        <v>48</v>
      </c>
      <c r="AB16" s="71">
        <v>45488</v>
      </c>
      <c r="AC16" s="71">
        <v>45488</v>
      </c>
      <c r="AD16" s="150">
        <f ca="1">IF(Tabla13[[#This Row],[Fecha de terminación]]&gt;TODAY(),(TODAY()-Tabla13[[#This Row],[Fecha de Firma Acta de Inicio]])/(Tabla13[[#This Row],[Fecha de terminación]]-Tabla13[[#This Row],[Fecha de Firma Acta de Inicio]]),1)</f>
        <v>1</v>
      </c>
      <c r="AE16" s="48" t="s">
        <v>72</v>
      </c>
      <c r="AF16" s="151">
        <f ca="1">IF(Tabla13[[#This Row],[Fecha de terminación]]&gt;TODAY(),(TODAY()-Tabla13[[#This Row],[Fecha de Firma Acta de Inicio]])/(Tabla13[[#This Row],[Fecha de terminación]]-Tabla13[[#This Row],[Fecha de Firma Acta de Inicio]]),1)</f>
        <v>1</v>
      </c>
      <c r="AG16" s="36" t="s">
        <v>51</v>
      </c>
      <c r="AH16" s="36" t="s">
        <v>51</v>
      </c>
    </row>
    <row r="17" spans="2:34" ht="27" customHeight="1" x14ac:dyDescent="0.3">
      <c r="B17" s="36">
        <v>2024</v>
      </c>
      <c r="C17" s="36">
        <v>69</v>
      </c>
      <c r="D17" s="37" t="s">
        <v>43</v>
      </c>
      <c r="E17" s="37" t="s">
        <v>44</v>
      </c>
      <c r="F17" s="36" t="s">
        <v>45</v>
      </c>
      <c r="G17" s="33">
        <v>900134074</v>
      </c>
      <c r="H17" s="33">
        <v>5</v>
      </c>
      <c r="I17" s="35" t="s">
        <v>285</v>
      </c>
      <c r="J17" s="159" t="s">
        <v>284</v>
      </c>
      <c r="K17" s="22">
        <v>15000000</v>
      </c>
      <c r="L17" s="155" t="s">
        <v>49</v>
      </c>
      <c r="M17" s="21" t="s">
        <v>49</v>
      </c>
      <c r="N17" s="131">
        <v>0</v>
      </c>
      <c r="O17" s="131">
        <v>0</v>
      </c>
      <c r="P17" s="61">
        <v>15000000</v>
      </c>
      <c r="Q17" s="110" t="s">
        <v>286</v>
      </c>
      <c r="R17" s="36" t="s">
        <v>48</v>
      </c>
      <c r="S17" s="44">
        <v>570</v>
      </c>
      <c r="T17" s="36">
        <v>553</v>
      </c>
      <c r="U17" s="46" t="s">
        <v>48</v>
      </c>
      <c r="V17" s="46" t="s">
        <v>49</v>
      </c>
      <c r="W17" s="46" t="s">
        <v>48</v>
      </c>
      <c r="X17" s="46" t="s">
        <v>48</v>
      </c>
      <c r="Y17" s="36" t="s">
        <v>48</v>
      </c>
      <c r="Z17" s="36" t="s">
        <v>49</v>
      </c>
      <c r="AA17" s="46" t="s">
        <v>48</v>
      </c>
      <c r="AB17" s="71">
        <v>45502</v>
      </c>
      <c r="AC17" s="71">
        <v>45657</v>
      </c>
      <c r="AD17" s="150">
        <f ca="1">IF(Tabla13[[#This Row],[Fecha de terminación]]&gt;TODAY(),(TODAY()-Tabla13[[#This Row],[Fecha de Firma Acta de Inicio]])/(Tabla13[[#This Row],[Fecha de terminación]]-Tabla13[[#This Row],[Fecha de Firma Acta de Inicio]]),1)</f>
        <v>1</v>
      </c>
      <c r="AE17" s="48" t="s">
        <v>72</v>
      </c>
      <c r="AF17" s="151"/>
      <c r="AG17" s="151">
        <f ca="1">IF(Tabla13[[#This Row],[Fecha de terminación]]&gt;TODAY(),(TODAY()-Tabla13[[#This Row],[Fecha de Firma Acta de Inicio]])/(Tabla13[[#This Row],[Fecha de terminación]]-Tabla13[[#This Row],[Fecha de Firma Acta de Inicio]]),1)</f>
        <v>1</v>
      </c>
      <c r="AH17" s="36" t="s">
        <v>51</v>
      </c>
    </row>
    <row r="18" spans="2:34" ht="25.5" customHeight="1" x14ac:dyDescent="0.3">
      <c r="B18" s="36"/>
      <c r="C18" s="36"/>
      <c r="D18" s="29"/>
      <c r="E18" s="35"/>
      <c r="F18" s="50"/>
      <c r="G18" s="33"/>
      <c r="H18" s="33"/>
      <c r="I18" s="35"/>
      <c r="J18" s="35"/>
      <c r="K18" s="34"/>
      <c r="L18" s="21"/>
      <c r="M18" s="21"/>
      <c r="N18" s="41"/>
      <c r="O18" s="41"/>
      <c r="P18" s="61"/>
      <c r="Q18" s="109"/>
      <c r="R18" s="36"/>
      <c r="S18" s="36"/>
      <c r="T18" s="36"/>
      <c r="U18" s="49"/>
      <c r="V18" s="49"/>
      <c r="W18" s="49"/>
      <c r="X18" s="46"/>
      <c r="Y18" s="36"/>
      <c r="Z18" s="36"/>
      <c r="AA18" s="46"/>
      <c r="AB18" s="71"/>
      <c r="AC18" s="71"/>
      <c r="AD18" s="127"/>
      <c r="AE18" s="48"/>
      <c r="AF18" s="127"/>
      <c r="AG18" s="107"/>
      <c r="AH18" s="36"/>
    </row>
    <row r="19" spans="2:34" ht="39.75" customHeight="1" x14ac:dyDescent="0.3">
      <c r="B19" s="36"/>
      <c r="C19" s="36"/>
      <c r="D19" s="35"/>
      <c r="E19" s="37"/>
      <c r="F19" s="50"/>
      <c r="G19" s="33"/>
      <c r="H19" s="28"/>
      <c r="I19" s="40"/>
      <c r="J19" s="24"/>
      <c r="K19" s="22"/>
      <c r="L19" s="21"/>
      <c r="M19" s="21"/>
      <c r="N19" s="41"/>
      <c r="O19" s="41"/>
      <c r="P19" s="61"/>
      <c r="Q19" s="23"/>
      <c r="R19" s="36"/>
      <c r="S19" s="44"/>
      <c r="T19" s="44"/>
      <c r="U19" s="49"/>
      <c r="V19" s="49"/>
      <c r="W19" s="49"/>
      <c r="X19" s="46"/>
      <c r="Y19" s="36"/>
      <c r="Z19" s="36"/>
      <c r="AA19" s="46"/>
      <c r="AB19" s="71"/>
      <c r="AC19" s="71"/>
      <c r="AD19" s="127"/>
      <c r="AE19" s="48"/>
      <c r="AF19" s="65"/>
      <c r="AG19" s="107"/>
      <c r="AH19" s="36"/>
    </row>
    <row r="20" spans="2:34" ht="21" customHeight="1" x14ac:dyDescent="0.3">
      <c r="B20" s="36"/>
      <c r="C20" s="80"/>
      <c r="D20" s="35"/>
      <c r="E20" s="37"/>
      <c r="F20" s="50"/>
      <c r="G20" s="28"/>
      <c r="H20" s="28"/>
      <c r="I20" s="111"/>
      <c r="J20" s="30"/>
      <c r="K20" s="22"/>
      <c r="L20" s="21"/>
      <c r="M20" s="21"/>
      <c r="N20" s="41"/>
      <c r="O20" s="41"/>
      <c r="P20" s="61"/>
      <c r="Q20" s="23"/>
      <c r="R20" s="36"/>
      <c r="S20" s="44"/>
      <c r="T20" s="44"/>
      <c r="U20" s="49"/>
      <c r="V20" s="49"/>
      <c r="W20" s="49"/>
      <c r="X20" s="46"/>
      <c r="Y20" s="36"/>
      <c r="Z20" s="36"/>
      <c r="AA20" s="46"/>
      <c r="AB20" s="71"/>
      <c r="AC20" s="71"/>
      <c r="AD20" s="65"/>
      <c r="AE20" s="48"/>
      <c r="AF20" s="65"/>
      <c r="AG20" s="107"/>
      <c r="AH20" s="36"/>
    </row>
    <row r="21" spans="2:34" ht="33" customHeight="1" x14ac:dyDescent="0.3">
      <c r="B21" s="49"/>
      <c r="C21" s="82"/>
      <c r="D21" s="35"/>
      <c r="E21" s="37"/>
      <c r="F21" s="50"/>
      <c r="G21" s="28"/>
      <c r="H21" s="28"/>
      <c r="I21" s="24"/>
      <c r="J21" s="24"/>
      <c r="K21" s="22"/>
      <c r="L21" s="21"/>
      <c r="M21" s="21"/>
      <c r="N21" s="41"/>
      <c r="O21" s="41"/>
      <c r="P21" s="61"/>
      <c r="Q21" s="23"/>
      <c r="R21" s="36"/>
      <c r="S21" s="84"/>
      <c r="T21" s="84"/>
      <c r="U21" s="49"/>
      <c r="V21" s="49"/>
      <c r="W21" s="49"/>
      <c r="X21" s="46"/>
      <c r="Y21" s="36"/>
      <c r="Z21" s="36"/>
      <c r="AA21" s="46"/>
      <c r="AB21" s="85"/>
      <c r="AC21" s="85"/>
      <c r="AD21" s="86"/>
      <c r="AE21" s="48"/>
      <c r="AF21" s="86"/>
      <c r="AG21" s="107"/>
      <c r="AH21" s="36"/>
    </row>
    <row r="22" spans="2:34" ht="33.75" customHeight="1" x14ac:dyDescent="0.3">
      <c r="B22" s="49"/>
      <c r="C22" s="82"/>
      <c r="D22" s="35"/>
      <c r="E22" s="37"/>
      <c r="F22" s="50"/>
      <c r="G22" s="28"/>
      <c r="H22" s="28"/>
      <c r="I22" s="24"/>
      <c r="J22" s="24"/>
      <c r="K22" s="22"/>
      <c r="L22" s="21"/>
      <c r="M22" s="21"/>
      <c r="N22" s="41"/>
      <c r="O22" s="41"/>
      <c r="P22" s="61"/>
      <c r="Q22" s="23"/>
      <c r="R22" s="36"/>
      <c r="S22" s="84"/>
      <c r="T22" s="84"/>
      <c r="U22" s="49"/>
      <c r="V22" s="49"/>
      <c r="W22" s="49"/>
      <c r="X22" s="46"/>
      <c r="Y22" s="36"/>
      <c r="Z22" s="36"/>
      <c r="AA22" s="46"/>
      <c r="AB22" s="85"/>
      <c r="AC22" s="85"/>
      <c r="AD22" s="86"/>
      <c r="AE22" s="48"/>
      <c r="AF22" s="86"/>
      <c r="AG22" s="107"/>
      <c r="AH22" s="36"/>
    </row>
    <row r="23" spans="2:34" ht="37.5" customHeight="1" x14ac:dyDescent="0.3">
      <c r="B23" s="49"/>
      <c r="C23" s="60"/>
      <c r="D23" s="35"/>
      <c r="E23" s="37"/>
      <c r="F23" s="50"/>
      <c r="G23" s="28"/>
      <c r="H23" s="28"/>
      <c r="I23" s="24"/>
      <c r="J23" s="24"/>
      <c r="K23" s="22"/>
      <c r="L23" s="21"/>
      <c r="M23" s="21"/>
      <c r="N23" s="41"/>
      <c r="O23" s="41"/>
      <c r="P23" s="61"/>
      <c r="Q23" s="23"/>
      <c r="R23" s="36"/>
      <c r="S23" s="44"/>
      <c r="T23" s="44"/>
      <c r="U23" s="49"/>
      <c r="V23" s="49"/>
      <c r="W23" s="49"/>
      <c r="X23" s="46"/>
      <c r="Y23" s="36"/>
      <c r="Z23" s="36"/>
      <c r="AA23" s="36"/>
      <c r="AB23" s="71"/>
      <c r="AC23" s="71"/>
      <c r="AD23" s="65"/>
      <c r="AE23" s="37"/>
      <c r="AF23" s="65"/>
      <c r="AG23" s="107"/>
      <c r="AH23" s="36"/>
    </row>
    <row r="24" spans="2:34" ht="21.75" customHeight="1" x14ac:dyDescent="0.3">
      <c r="B24" s="49"/>
      <c r="C24" s="60"/>
      <c r="D24" s="35"/>
      <c r="E24" s="37"/>
      <c r="F24" s="50"/>
      <c r="G24" s="33"/>
      <c r="H24" s="33"/>
      <c r="I24" s="35"/>
      <c r="J24" s="116"/>
      <c r="K24" s="34"/>
      <c r="L24" s="21"/>
      <c r="M24" s="21"/>
      <c r="N24" s="41"/>
      <c r="O24" s="41"/>
      <c r="P24" s="61"/>
      <c r="Q24" s="108"/>
      <c r="R24" s="36"/>
      <c r="S24" s="44"/>
      <c r="T24" s="44"/>
      <c r="U24" s="49"/>
      <c r="V24" s="49"/>
      <c r="W24" s="49"/>
      <c r="X24" s="46"/>
      <c r="Y24" s="36"/>
      <c r="Z24" s="36"/>
      <c r="AA24" s="36"/>
      <c r="AB24" s="71"/>
      <c r="AC24" s="71"/>
      <c r="AD24" s="65"/>
      <c r="AE24" s="48"/>
      <c r="AF24" s="65"/>
      <c r="AG24" s="107"/>
      <c r="AH24" s="36"/>
    </row>
    <row r="25" spans="2:34" ht="30.75" customHeight="1" x14ac:dyDescent="0.3">
      <c r="B25" s="49"/>
      <c r="C25" s="60"/>
      <c r="D25" s="35"/>
      <c r="E25" s="37"/>
      <c r="F25" s="50"/>
      <c r="G25" s="33"/>
      <c r="H25" s="29"/>
      <c r="I25" s="35"/>
      <c r="J25" s="116"/>
      <c r="K25" s="34"/>
      <c r="L25" s="21"/>
      <c r="M25" s="21"/>
      <c r="N25" s="41"/>
      <c r="O25" s="41"/>
      <c r="P25" s="61"/>
      <c r="Q25" s="108"/>
      <c r="R25" s="36"/>
      <c r="S25" s="44"/>
      <c r="T25" s="44"/>
      <c r="U25" s="49"/>
      <c r="V25" s="49"/>
      <c r="W25" s="49"/>
      <c r="X25" s="46"/>
      <c r="Y25" s="36"/>
      <c r="Z25" s="36"/>
      <c r="AA25" s="36"/>
      <c r="AB25" s="71"/>
      <c r="AC25" s="71"/>
      <c r="AD25" s="65"/>
      <c r="AE25" s="48"/>
      <c r="AF25" s="65"/>
      <c r="AG25" s="107"/>
      <c r="AH25" s="36"/>
    </row>
    <row r="26" spans="2:34" ht="29.25" customHeight="1" x14ac:dyDescent="0.3">
      <c r="B26" s="49"/>
      <c r="C26" s="60"/>
      <c r="D26" s="35"/>
      <c r="E26" s="37"/>
      <c r="F26" s="50"/>
      <c r="G26" s="33"/>
      <c r="H26" s="33"/>
      <c r="I26" s="35"/>
      <c r="J26" s="116"/>
      <c r="K26" s="34"/>
      <c r="L26" s="21"/>
      <c r="M26" s="21"/>
      <c r="N26" s="41"/>
      <c r="O26" s="41"/>
      <c r="P26" s="61"/>
      <c r="Q26" s="108"/>
      <c r="R26" s="36"/>
      <c r="S26" s="36"/>
      <c r="T26" s="36"/>
      <c r="U26" s="49"/>
      <c r="V26" s="49"/>
      <c r="W26" s="49"/>
      <c r="X26" s="46"/>
      <c r="Y26" s="36"/>
      <c r="Z26" s="36"/>
      <c r="AA26" s="36"/>
      <c r="AB26" s="71"/>
      <c r="AC26" s="71"/>
      <c r="AD26" s="65"/>
      <c r="AE26" s="37"/>
      <c r="AF26" s="65"/>
      <c r="AG26" s="107"/>
      <c r="AH26" s="36"/>
    </row>
    <row r="27" spans="2:34" ht="30.75" customHeight="1" x14ac:dyDescent="0.3">
      <c r="B27" s="49"/>
      <c r="C27" s="60"/>
      <c r="D27" s="35"/>
      <c r="E27" s="37"/>
      <c r="F27" s="50"/>
      <c r="G27" s="33"/>
      <c r="H27" s="33"/>
      <c r="I27" s="115"/>
      <c r="J27" s="115"/>
      <c r="K27" s="34"/>
      <c r="L27" s="21"/>
      <c r="M27" s="21"/>
      <c r="N27" s="41"/>
      <c r="O27" s="41"/>
      <c r="P27" s="61"/>
      <c r="Q27" s="108"/>
      <c r="R27" s="36"/>
      <c r="S27" s="36"/>
      <c r="T27" s="36"/>
      <c r="U27" s="49"/>
      <c r="V27" s="49"/>
      <c r="W27" s="49"/>
      <c r="X27" s="46"/>
      <c r="Y27" s="36"/>
      <c r="Z27" s="36"/>
      <c r="AA27" s="36"/>
      <c r="AB27" s="71"/>
      <c r="AC27" s="71"/>
      <c r="AD27" s="65"/>
      <c r="AE27" s="37"/>
      <c r="AF27" s="65"/>
      <c r="AG27" s="107"/>
      <c r="AH27" s="36"/>
    </row>
    <row r="28" spans="2:34" ht="33" customHeight="1" x14ac:dyDescent="0.3">
      <c r="B28" s="49"/>
      <c r="C28" s="60"/>
      <c r="D28" s="35"/>
      <c r="E28" s="37"/>
      <c r="F28" s="50"/>
      <c r="G28" s="33"/>
      <c r="H28" s="29"/>
      <c r="I28" s="115"/>
      <c r="J28" s="115"/>
      <c r="K28" s="34"/>
      <c r="L28" s="21"/>
      <c r="M28" s="21"/>
      <c r="N28" s="41"/>
      <c r="O28" s="41"/>
      <c r="P28" s="61"/>
      <c r="Q28" s="108"/>
      <c r="R28" s="36"/>
      <c r="S28" s="36"/>
      <c r="T28" s="36"/>
      <c r="U28" s="49"/>
      <c r="V28" s="49"/>
      <c r="W28" s="49"/>
      <c r="X28" s="46"/>
      <c r="Y28" s="36"/>
      <c r="Z28" s="36"/>
      <c r="AA28" s="36"/>
      <c r="AB28" s="71"/>
      <c r="AC28" s="71"/>
      <c r="AD28" s="65"/>
      <c r="AE28" s="37"/>
      <c r="AF28" s="65"/>
      <c r="AG28" s="107"/>
      <c r="AH28" s="36"/>
    </row>
    <row r="29" spans="2:34" ht="35.25" customHeight="1" x14ac:dyDescent="0.3">
      <c r="B29" s="49"/>
      <c r="C29" s="60"/>
      <c r="D29" s="35"/>
      <c r="E29" s="37"/>
      <c r="F29" s="36"/>
      <c r="G29" s="38"/>
      <c r="H29" s="36"/>
      <c r="I29" s="114"/>
      <c r="J29" s="113"/>
      <c r="K29" s="119"/>
      <c r="L29" s="21"/>
      <c r="M29" s="21"/>
      <c r="N29" s="41"/>
      <c r="O29" s="41"/>
      <c r="P29" s="61"/>
      <c r="Q29" s="108"/>
      <c r="R29" s="36"/>
      <c r="S29" s="36"/>
      <c r="T29" s="36"/>
      <c r="U29" s="49"/>
      <c r="V29" s="44"/>
      <c r="W29" s="49"/>
      <c r="X29" s="46"/>
      <c r="Y29" s="36"/>
      <c r="Z29" s="44"/>
      <c r="AA29" s="36"/>
      <c r="AB29" s="71"/>
      <c r="AC29" s="71"/>
      <c r="AD29" s="65"/>
      <c r="AE29" s="48"/>
      <c r="AF29" s="65"/>
      <c r="AG29" s="107"/>
      <c r="AH29" s="36"/>
    </row>
    <row r="30" spans="2:34" ht="28.5" customHeight="1" x14ac:dyDescent="0.3">
      <c r="B30" s="49"/>
      <c r="C30" s="89"/>
      <c r="D30" s="35"/>
      <c r="E30" s="37"/>
      <c r="F30" s="36"/>
      <c r="G30" s="38"/>
      <c r="H30" s="39"/>
      <c r="I30" s="115"/>
      <c r="J30" s="115"/>
      <c r="K30" s="34"/>
      <c r="L30" s="21"/>
      <c r="M30" s="21"/>
      <c r="N30" s="41"/>
      <c r="O30" s="41"/>
      <c r="P30" s="61"/>
      <c r="Q30" s="109"/>
      <c r="R30" s="36"/>
      <c r="S30" s="45"/>
      <c r="T30" s="90"/>
      <c r="U30" s="49"/>
      <c r="V30" s="44"/>
      <c r="W30" s="49"/>
      <c r="X30" s="44"/>
      <c r="Y30" s="36"/>
      <c r="Z30" s="44"/>
      <c r="AA30" s="36"/>
      <c r="AB30" s="71"/>
      <c r="AC30" s="71"/>
      <c r="AD30" s="65"/>
      <c r="AE30" s="48"/>
      <c r="AF30" s="65"/>
      <c r="AG30" s="107"/>
      <c r="AH30" s="36"/>
    </row>
    <row r="31" spans="2:34" ht="30" customHeight="1" x14ac:dyDescent="0.3">
      <c r="B31" s="49"/>
      <c r="C31" s="80"/>
      <c r="D31" s="35"/>
      <c r="E31" s="39"/>
      <c r="F31" s="36"/>
      <c r="G31" s="26"/>
      <c r="H31" s="25"/>
      <c r="I31" s="115"/>
      <c r="J31" s="115"/>
      <c r="K31" s="34"/>
      <c r="L31" s="21"/>
      <c r="M31" s="21"/>
      <c r="N31" s="41"/>
      <c r="O31" s="41"/>
      <c r="P31" s="61"/>
      <c r="Q31" s="121"/>
      <c r="R31" s="36"/>
      <c r="S31" s="45"/>
      <c r="T31" s="90"/>
      <c r="U31" s="44"/>
      <c r="V31" s="44"/>
      <c r="W31" s="49"/>
      <c r="X31" s="46"/>
      <c r="Y31" s="36"/>
      <c r="Z31" s="44"/>
      <c r="AA31" s="36"/>
      <c r="AB31" s="71"/>
      <c r="AC31" s="71"/>
      <c r="AD31" s="65"/>
      <c r="AE31" s="48"/>
      <c r="AF31" s="65"/>
      <c r="AG31" s="107"/>
      <c r="AH31" s="36"/>
    </row>
    <row r="32" spans="2:34" ht="30" customHeight="1" x14ac:dyDescent="0.3">
      <c r="B32" s="49"/>
      <c r="C32" s="60"/>
      <c r="D32" s="35"/>
      <c r="E32" s="39"/>
      <c r="F32" s="36"/>
      <c r="G32" s="33"/>
      <c r="H32" s="29"/>
      <c r="I32" s="115"/>
      <c r="J32" s="115"/>
      <c r="K32" s="34"/>
      <c r="L32" s="21"/>
      <c r="M32" s="21"/>
      <c r="N32" s="41"/>
      <c r="O32" s="41"/>
      <c r="P32" s="61"/>
      <c r="Q32" s="109"/>
      <c r="R32" s="36"/>
      <c r="S32" s="45"/>
      <c r="T32" s="90"/>
      <c r="U32" s="44"/>
      <c r="V32" s="44"/>
      <c r="W32" s="49"/>
      <c r="X32" s="46"/>
      <c r="Y32" s="36"/>
      <c r="Z32" s="44"/>
      <c r="AA32" s="36"/>
      <c r="AB32" s="71"/>
      <c r="AC32" s="71"/>
      <c r="AD32" s="65"/>
      <c r="AE32" s="48"/>
      <c r="AF32" s="65"/>
      <c r="AG32" s="107"/>
      <c r="AH32" s="36"/>
    </row>
    <row r="33" spans="2:34" ht="32.25" customHeight="1" x14ac:dyDescent="0.3">
      <c r="B33" s="49"/>
      <c r="C33" s="60"/>
      <c r="D33" s="35"/>
      <c r="E33" s="39"/>
      <c r="F33" s="36"/>
      <c r="G33" s="33"/>
      <c r="H33" s="29"/>
      <c r="I33" s="115"/>
      <c r="J33" s="115"/>
      <c r="K33" s="34"/>
      <c r="L33" s="21"/>
      <c r="M33" s="21"/>
      <c r="N33" s="41"/>
      <c r="O33" s="41"/>
      <c r="P33" s="61"/>
      <c r="Q33" s="109"/>
      <c r="R33" s="36"/>
      <c r="S33" s="45"/>
      <c r="T33" s="90"/>
      <c r="U33" s="44"/>
      <c r="V33" s="44"/>
      <c r="W33" s="49"/>
      <c r="X33" s="46"/>
      <c r="Y33" s="36"/>
      <c r="Z33" s="44"/>
      <c r="AA33" s="36"/>
      <c r="AB33" s="71"/>
      <c r="AC33" s="71"/>
      <c r="AD33" s="65"/>
      <c r="AE33" s="48"/>
      <c r="AF33" s="65"/>
      <c r="AG33" s="107"/>
      <c r="AH33" s="36"/>
    </row>
    <row r="34" spans="2:34" ht="30" customHeight="1" x14ac:dyDescent="0.3">
      <c r="B34" s="49"/>
      <c r="C34" s="50"/>
      <c r="D34" s="35"/>
      <c r="E34" s="39"/>
      <c r="F34" s="36"/>
      <c r="G34" s="33"/>
      <c r="H34" s="29"/>
      <c r="I34" s="115"/>
      <c r="J34" s="115"/>
      <c r="K34" s="34"/>
      <c r="L34" s="21"/>
      <c r="M34" s="21"/>
      <c r="N34" s="41"/>
      <c r="O34" s="41"/>
      <c r="P34" s="54"/>
      <c r="Q34" s="109"/>
      <c r="R34" s="36"/>
      <c r="S34" s="49"/>
      <c r="T34" s="49"/>
      <c r="U34" s="36"/>
      <c r="V34" s="36"/>
      <c r="W34" s="49"/>
      <c r="X34" s="46"/>
      <c r="Y34" s="36"/>
      <c r="Z34" s="36"/>
      <c r="AA34" s="36"/>
      <c r="AB34" s="85"/>
      <c r="AC34" s="85"/>
      <c r="AD34" s="86"/>
      <c r="AE34" s="48"/>
      <c r="AF34" s="86"/>
      <c r="AG34" s="107"/>
      <c r="AH34" s="36"/>
    </row>
    <row r="35" spans="2:34" ht="51" customHeight="1" x14ac:dyDescent="0.3">
      <c r="B35" s="49"/>
      <c r="C35" s="50"/>
      <c r="D35" s="35"/>
      <c r="E35" s="39"/>
      <c r="F35" s="36"/>
      <c r="G35" s="33"/>
      <c r="H35" s="29"/>
      <c r="I35" s="115"/>
      <c r="J35" s="115"/>
      <c r="K35" s="27"/>
      <c r="L35" s="21"/>
      <c r="M35" s="21"/>
      <c r="N35" s="41"/>
      <c r="O35" s="41"/>
      <c r="P35" s="54"/>
      <c r="Q35" s="109"/>
      <c r="R35" s="36"/>
      <c r="S35" s="36"/>
      <c r="T35" s="36"/>
      <c r="U35" s="36"/>
      <c r="V35" s="36"/>
      <c r="W35" s="49"/>
      <c r="X35" s="46"/>
      <c r="Y35" s="36"/>
      <c r="Z35" s="36"/>
      <c r="AA35" s="36"/>
      <c r="AB35" s="71"/>
      <c r="AC35" s="71"/>
      <c r="AD35" s="65"/>
      <c r="AE35" s="48"/>
      <c r="AF35" s="65"/>
      <c r="AG35" s="107"/>
      <c r="AH35" s="36"/>
    </row>
    <row r="36" spans="2:34" ht="47.25" customHeight="1" x14ac:dyDescent="0.3">
      <c r="B36" s="49"/>
      <c r="C36" s="50"/>
      <c r="D36" s="35"/>
      <c r="E36" s="39"/>
      <c r="F36" s="50"/>
      <c r="G36" s="33"/>
      <c r="H36" s="29"/>
      <c r="I36" s="115"/>
      <c r="J36" s="115"/>
      <c r="K36" s="34"/>
      <c r="L36" s="21"/>
      <c r="M36" s="21"/>
      <c r="N36" s="41"/>
      <c r="O36" s="41"/>
      <c r="P36" s="54"/>
      <c r="Q36" s="109"/>
      <c r="R36" s="36"/>
      <c r="S36" s="36"/>
      <c r="T36" s="36"/>
      <c r="U36" s="36"/>
      <c r="V36" s="36"/>
      <c r="W36" s="36"/>
      <c r="X36" s="46"/>
      <c r="Y36" s="36"/>
      <c r="Z36" s="36"/>
      <c r="AA36" s="36"/>
      <c r="AB36" s="122"/>
      <c r="AC36" s="122"/>
      <c r="AD36" s="65"/>
      <c r="AE36" s="48"/>
      <c r="AF36" s="65"/>
      <c r="AG36" s="107"/>
      <c r="AH36" s="36"/>
    </row>
    <row r="37" spans="2:34" ht="50.25" customHeight="1" x14ac:dyDescent="0.3">
      <c r="B37" s="49"/>
      <c r="C37" s="50"/>
      <c r="D37" s="35"/>
      <c r="E37" s="39"/>
      <c r="F37" s="36"/>
      <c r="G37" s="120"/>
      <c r="H37" s="29"/>
      <c r="I37" s="118"/>
      <c r="J37" s="117"/>
      <c r="K37" s="123"/>
      <c r="L37" s="21"/>
      <c r="M37" s="21"/>
      <c r="N37" s="41"/>
      <c r="O37" s="41"/>
      <c r="P37" s="54"/>
      <c r="Q37" s="109"/>
      <c r="R37" s="36"/>
      <c r="S37" s="36"/>
      <c r="T37" s="36"/>
      <c r="U37" s="36"/>
      <c r="V37" s="36"/>
      <c r="W37" s="36"/>
      <c r="X37" s="36"/>
      <c r="Y37" s="36"/>
      <c r="Z37" s="36"/>
      <c r="AA37" s="36"/>
      <c r="AB37" s="122"/>
      <c r="AC37" s="122"/>
      <c r="AD37" s="65"/>
      <c r="AE37" s="48"/>
      <c r="AF37" s="65"/>
      <c r="AG37" s="36"/>
      <c r="AH37" s="95"/>
    </row>
    <row r="38" spans="2:34" ht="40.5" customHeight="1" x14ac:dyDescent="0.3">
      <c r="B38" s="36"/>
      <c r="C38" s="60"/>
      <c r="D38" s="35"/>
      <c r="E38" s="39"/>
      <c r="F38" s="36"/>
      <c r="G38" s="29"/>
      <c r="H38" s="119"/>
      <c r="I38" s="119"/>
      <c r="J38" s="115"/>
      <c r="K38" s="124"/>
      <c r="L38" s="21"/>
      <c r="M38" s="21"/>
      <c r="N38" s="41"/>
      <c r="O38" s="41"/>
      <c r="P38" s="61"/>
      <c r="Q38" s="119"/>
      <c r="R38" s="36"/>
      <c r="S38" s="36"/>
      <c r="T38" s="36"/>
      <c r="U38" s="36"/>
      <c r="V38" s="36"/>
      <c r="W38" s="36"/>
      <c r="X38" s="36"/>
      <c r="Y38" s="36"/>
      <c r="Z38" s="36"/>
      <c r="AA38" s="36"/>
      <c r="AB38" s="71"/>
      <c r="AC38" s="71"/>
      <c r="AD38" s="65"/>
      <c r="AE38" s="37"/>
      <c r="AF38" s="65"/>
      <c r="AG38" s="36"/>
      <c r="AH38" s="95"/>
    </row>
    <row r="39" spans="2:34" ht="46.5" customHeight="1" x14ac:dyDescent="0.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row>
    <row r="40" spans="2:34" ht="17.25" thickBot="1" x14ac:dyDescent="0.35">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2:34" ht="16.5" customHeight="1" x14ac:dyDescent="0.3">
      <c r="B41" s="3"/>
      <c r="C41" s="3"/>
      <c r="D41" s="197" t="s">
        <v>38</v>
      </c>
      <c r="E41" s="198"/>
      <c r="F41" s="198"/>
      <c r="G41" s="198"/>
      <c r="H41" s="199"/>
      <c r="I41" s="3"/>
      <c r="J41" s="3"/>
      <c r="K41" s="3"/>
      <c r="L41" s="3"/>
      <c r="M41" s="3"/>
      <c r="N41" s="3"/>
      <c r="O41" s="3"/>
      <c r="P41" s="3"/>
      <c r="Q41" s="3"/>
      <c r="R41" s="3"/>
      <c r="S41" s="3"/>
      <c r="T41" s="3"/>
      <c r="U41" s="3"/>
      <c r="V41" s="3"/>
      <c r="W41" s="3"/>
      <c r="X41" s="3"/>
      <c r="Y41" s="3"/>
      <c r="Z41" s="3"/>
      <c r="AA41" s="3"/>
      <c r="AB41" s="3"/>
      <c r="AC41" s="3"/>
      <c r="AD41" s="3"/>
      <c r="AE41" s="3"/>
      <c r="AF41" s="3"/>
      <c r="AG41" s="3"/>
    </row>
    <row r="42" spans="2:34" ht="17.25" customHeight="1" thickBot="1" x14ac:dyDescent="0.35">
      <c r="B42" s="3"/>
      <c r="C42" s="3"/>
      <c r="D42" s="8" t="s">
        <v>39</v>
      </c>
      <c r="E42" s="9" t="s">
        <v>40</v>
      </c>
      <c r="F42" s="200" t="s">
        <v>41</v>
      </c>
      <c r="G42" s="201"/>
      <c r="H42" s="202"/>
      <c r="I42" s="3"/>
      <c r="J42" s="3"/>
      <c r="K42" s="3"/>
      <c r="L42" s="3"/>
      <c r="M42" s="3"/>
      <c r="N42" s="3"/>
      <c r="O42" s="3"/>
      <c r="P42" s="3"/>
      <c r="Q42" s="3"/>
      <c r="R42" s="3"/>
      <c r="S42" s="3"/>
      <c r="T42" s="3"/>
      <c r="U42" s="3"/>
      <c r="V42" s="3"/>
      <c r="W42" s="3"/>
      <c r="X42" s="3"/>
      <c r="Y42" s="3"/>
      <c r="Z42" s="3"/>
      <c r="AA42" s="3"/>
      <c r="AB42" s="3"/>
      <c r="AC42" s="3"/>
      <c r="AD42" s="3"/>
      <c r="AE42" s="3"/>
      <c r="AF42" s="3"/>
      <c r="AG42" s="3"/>
    </row>
    <row r="43" spans="2:34" ht="16.5" customHeight="1" x14ac:dyDescent="0.3">
      <c r="B43" s="3"/>
      <c r="C43" s="3"/>
      <c r="D43" s="168">
        <v>1</v>
      </c>
      <c r="E43" s="160">
        <v>45447</v>
      </c>
      <c r="F43" s="162" t="s">
        <v>42</v>
      </c>
      <c r="G43" s="163"/>
      <c r="H43" s="164"/>
      <c r="I43" s="3"/>
      <c r="J43" s="3"/>
      <c r="K43" s="3"/>
      <c r="L43" s="3"/>
      <c r="M43" s="3"/>
      <c r="N43" s="3"/>
      <c r="O43" s="3"/>
      <c r="P43" s="3"/>
      <c r="Q43" s="3"/>
      <c r="R43" s="3"/>
      <c r="S43" s="3"/>
      <c r="T43" s="3"/>
      <c r="U43" s="3"/>
      <c r="V43" s="3"/>
      <c r="W43" s="3"/>
      <c r="X43" s="3"/>
      <c r="Y43" s="3"/>
      <c r="Z43" s="3"/>
      <c r="AA43" s="3"/>
      <c r="AB43" s="3"/>
      <c r="AC43" s="3"/>
      <c r="AD43" s="3"/>
      <c r="AE43" s="3"/>
      <c r="AF43" s="3"/>
      <c r="AG43" s="3"/>
    </row>
    <row r="44" spans="2:34" x14ac:dyDescent="0.3">
      <c r="B44" s="3"/>
      <c r="C44" s="3"/>
      <c r="D44" s="169"/>
      <c r="E44" s="161"/>
      <c r="F44" s="165"/>
      <c r="G44" s="166"/>
      <c r="H44" s="167"/>
      <c r="I44" s="3"/>
      <c r="J44" s="3"/>
      <c r="K44" s="3"/>
      <c r="L44" s="3"/>
      <c r="M44" s="3"/>
      <c r="N44" s="3"/>
      <c r="O44" s="3"/>
      <c r="P44" s="3"/>
      <c r="Q44" s="3"/>
      <c r="R44" s="3"/>
      <c r="S44" s="3"/>
      <c r="T44" s="3"/>
      <c r="U44" s="3"/>
      <c r="V44" s="3"/>
      <c r="W44" s="3"/>
      <c r="X44" s="3"/>
      <c r="Y44" s="3"/>
      <c r="Z44" s="3"/>
      <c r="AA44" s="3"/>
      <c r="AB44" s="3"/>
      <c r="AC44" s="3"/>
      <c r="AD44" s="3"/>
      <c r="AE44" s="3"/>
      <c r="AF44" s="3"/>
      <c r="AG44" s="3"/>
    </row>
    <row r="45" spans="2:34" x14ac:dyDescent="0.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row>
    <row r="46" spans="2:34" x14ac:dyDescent="0.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2:34" x14ac:dyDescent="0.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2:34" x14ac:dyDescent="0.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2:33" x14ac:dyDescent="0.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row>
    <row r="50" spans="2:33" x14ac:dyDescent="0.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row>
    <row r="51" spans="2:33" x14ac:dyDescent="0.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row>
    <row r="52" spans="2:33" x14ac:dyDescent="0.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2:33" x14ac:dyDescent="0.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2:33" x14ac:dyDescent="0.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2:33" x14ac:dyDescent="0.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row>
    <row r="56" spans="2:33" x14ac:dyDescent="0.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row>
    <row r="57" spans="2:33" x14ac:dyDescent="0.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2:33" x14ac:dyDescent="0.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row>
    <row r="59" spans="2:33" x14ac:dyDescent="0.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2:33" x14ac:dyDescent="0.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2:33" x14ac:dyDescent="0.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2:33" x14ac:dyDescent="0.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2:33" x14ac:dyDescent="0.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2:33" x14ac:dyDescent="0.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row>
    <row r="65" spans="20:20" x14ac:dyDescent="0.3">
      <c r="T65" s="3"/>
    </row>
  </sheetData>
  <protectedRanges>
    <protectedRange sqref="O24:O38 N24:N28 N18:O23" name="Rango1_1"/>
    <protectedRange sqref="S9 AA17:AA22 X17:X29 X31:X36 U9:AA16 U17:W17" name="Rango2_1"/>
    <protectedRange sqref="AB9:AC9 AC10:AC11 AC13 AB10:AB12" name="Rango2_2"/>
    <protectedRange sqref="I13:J13" name="Rango1_4"/>
    <protectedRange sqref="AE21 AE33:AE34 AE36" name="Rango3_1"/>
    <protectedRange sqref="Q16" name="Rango2_8"/>
    <protectedRange sqref="Q17" name="Rango2_10"/>
    <protectedRange sqref="Q18" name="Rango2_11"/>
    <protectedRange sqref="N29:N38" name="Rango1_36"/>
    <protectedRange sqref="G29" name="Rango1_38"/>
    <protectedRange sqref="C30" name="Rango1_40"/>
    <protectedRange sqref="G30:H30" name="Rango1_41"/>
    <protectedRange sqref="E31:E38" name="Rango1_42"/>
    <protectedRange sqref="S30:T33" name="Rango2_17"/>
    <protectedRange sqref="I12:J12 L9:M38" name="Rango1_44"/>
    <protectedRange sqref="I9:I11" name="Rango1_51"/>
    <protectedRange sqref="J9:J11 K9" name="Rango1_53"/>
    <protectedRange sqref="H13:H14" name="Rango1_56"/>
    <protectedRange sqref="Q9:Q15" name="Rango2_20"/>
    <protectedRange sqref="AE12 AE18:AE20 AE24 AE29:AE32 AE35" name="Rango3_1_1"/>
    <protectedRange sqref="G15:I15 J14:J16 G17:J18 G19" name="Rango1_57"/>
    <protectedRange sqref="D18:E18 D19:D38 D15:D16" name="Rango1_58"/>
    <protectedRange sqref="I19:I23" name="Rango1_59"/>
    <protectedRange sqref="J19:J23" name="Rango1_61"/>
    <protectedRange sqref="Q19:Q23" name="Rango2_21"/>
    <protectedRange sqref="G20:H23 H19" name="Rango1_63"/>
    <protectedRange sqref="K10:K12 K14" name="Rango1_65"/>
    <protectedRange sqref="K13 K15" name="Rango1_66"/>
    <protectedRange sqref="K16:K17" name="Rango1_67"/>
    <protectedRange sqref="K18:K20" name="Rango1_68"/>
    <protectedRange sqref="K21:K23" name="Rango1_69"/>
    <protectedRange sqref="AE22 AE25 AE37" name="Rango3_2_2"/>
    <protectedRange sqref="G24:I28" name="Rango1_71"/>
    <protectedRange sqref="J24:J28" name="Rango1_72"/>
    <protectedRange sqref="K24:K29" name="Rango1_73"/>
    <protectedRange sqref="Q24:Q28" name="Rango2_22"/>
    <protectedRange sqref="I29:I36" name="Rango1_74"/>
    <protectedRange sqref="J29:J36" name="Rango1_75"/>
    <protectedRange sqref="J37" name="Rango1_76"/>
    <protectedRange sqref="I37" name="Rango1_78"/>
    <protectedRange sqref="Q29:Q38" name="Rango2_23"/>
    <protectedRange sqref="K30:K34" name="Rango1_79"/>
    <protectedRange sqref="G31:H37" name="Rango1_80"/>
    <protectedRange sqref="K35:K37" name="Rango1_81"/>
    <protectedRange sqref="G38:I38" name="Rango1_82"/>
    <protectedRange sqref="J38:K38" name="Rango1_83"/>
    <protectedRange sqref="G9:H9 H10:H12 G10:G14" name="Rango1_80_1"/>
    <protectedRange sqref="N9:O17" name="Rango1_1_1"/>
    <protectedRange sqref="AE10:AE11 AE13 AE16:AE17" name="Rango3_1_1_1"/>
    <protectedRange sqref="G16:I16" name="Rango1_41_1"/>
  </protectedRanges>
  <mergeCells count="8">
    <mergeCell ref="AF1:AH6"/>
    <mergeCell ref="D41:H41"/>
    <mergeCell ref="F42:H42"/>
    <mergeCell ref="D43:D44"/>
    <mergeCell ref="E43:E44"/>
    <mergeCell ref="F43:H44"/>
    <mergeCell ref="B1:G6"/>
    <mergeCell ref="H1:AE6"/>
  </mergeCells>
  <dataValidations count="10">
    <dataValidation type="list" allowBlank="1" showInputMessage="1" showErrorMessage="1" sqref="D15:D16 D18:D38">
      <formula1>"Prestación de Servicios, Obra o Labor, Compraventa, Consultoría, Suministros, Fiducia, Donación, Permuta, Arrendamiento, Hipoteca"</formula1>
    </dataValidation>
    <dataValidation type="whole" allowBlank="1" showInputMessage="1" showErrorMessage="1" sqref="H30:H37 H9:H28">
      <formula1>0</formula1>
      <formula2>9</formula2>
    </dataValidation>
    <dataValidation type="list" allowBlank="1" showInputMessage="1" showErrorMessage="1" sqref="W9:W12 Y13 U9:U12 X12:Y12 X14:Y14 U13:W13 Y15 AA17:AA22 U14:U17 W14:W17">
      <formula1>"SI, NO, NO APLICA"</formula1>
    </dataValidation>
    <dataValidation type="whole" allowBlank="1" showInputMessage="1" showErrorMessage="1" sqref="S9 S30:T33">
      <formula1>0</formula1>
      <formula2>500</formula2>
    </dataValidation>
    <dataValidation type="date" allowBlank="1" showInputMessage="1" showErrorMessage="1" sqref="AB9:AC9 AC10:AC11 AC13 AB10:AB12">
      <formula1>45292</formula1>
      <formula2>46752</formula2>
    </dataValidation>
    <dataValidation type="list" allowBlank="1" showInputMessage="1" showErrorMessage="1" sqref="X9:AA10 Z11:AA15 V9:V12 X13 X31:X36 X11:Y11 V14:V17 X15:X29 Y16:AA16">
      <formula1>"SI, NO"</formula1>
    </dataValidation>
    <dataValidation type="whole" allowBlank="1" showInputMessage="1" showErrorMessage="1" sqref="I12 G9:G38">
      <formula1>0</formula1>
      <formula2>9999999999</formula2>
    </dataValidation>
    <dataValidation type="whole" allowBlank="1" showInputMessage="1" showErrorMessage="1" sqref="C30">
      <formula1>1</formula1>
      <formula2>400</formula2>
    </dataValidation>
    <dataValidation type="list" allowBlank="1" showInputMessage="1" showErrorMessage="1" sqref="E31:E38 E18">
      <formula1>"Contratación Directa, Licitación, Invitación Pública, Invitación Privada, Colombia Compra Eficiente"</formula1>
    </dataValidation>
    <dataValidation type="whole" showInputMessage="1" showErrorMessage="1" sqref="K10:K38 N9:O38">
      <formula1>0</formula1>
      <formula2>999999999999999</formula2>
    </dataValidation>
  </dataValidations>
  <hyperlinks>
    <hyperlink ref="Q12" r:id="rId1" location="GenericContractInformation"/>
    <hyperlink ref="Q10" r:id="rId2" location="GenericContractInformation"/>
    <hyperlink ref="Q11" r:id="rId3" location="GenericContractInformation"/>
    <hyperlink ref="Q13" r:id="rId4"/>
  </hyperlinks>
  <pageMargins left="0.7" right="0.7" top="0.75" bottom="0.75" header="0.3" footer="0.3"/>
  <pageSetup paperSize="5" scale="55" orientation="landscape" r:id="rId5"/>
  <drawing r:id="rId6"/>
  <tableParts count="1">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Contrato 1 al 30-2024</vt:lpstr>
      <vt:lpstr>Contrato 31 al 61-2024</vt:lpstr>
      <vt:lpstr>Contrato  62-68-  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mrodriguez</dc:creator>
  <cp:lastModifiedBy>mrodriguez</cp:lastModifiedBy>
  <cp:lastPrinted>2024-06-04T19:56:32Z</cp:lastPrinted>
  <dcterms:created xsi:type="dcterms:W3CDTF">2024-05-29T20:38:36Z</dcterms:created>
  <dcterms:modified xsi:type="dcterms:W3CDTF">2024-08-02T14:08:13Z</dcterms:modified>
</cp:coreProperties>
</file>